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72" windowHeight="9372" tabRatio="453" activeTab="0"/>
  </bookViews>
  <sheets>
    <sheet name="CE" sheetId="1" r:id="rId1"/>
    <sheet name="ME" sheetId="2" r:id="rId2"/>
    <sheet name="EE" sheetId="3" r:id="rId3"/>
    <sheet name="ECE" sheetId="4" r:id="rId4"/>
    <sheet name="CSE" sheetId="5" r:id="rId5"/>
    <sheet name="E&amp;I" sheetId="6" r:id="rId6"/>
  </sheets>
  <definedNames>
    <definedName name="_xlnm.Print_Area" localSheetId="0">'CE'!$A$3:$W$21</definedName>
    <definedName name="_xlnm.Print_Area" localSheetId="4">'CSE'!$A$2:$R$30</definedName>
    <definedName name="_xlnm.Print_Area" localSheetId="5">'E&amp;I'!$A$2:$X$52</definedName>
    <definedName name="_xlnm.Print_Area" localSheetId="3">'ECE'!$A$2:$P$20</definedName>
    <definedName name="_xlnm.Print_Area" localSheetId="2">'EE'!$A$2:$V$41</definedName>
    <definedName name="_xlnm.Print_Area" localSheetId="1">'ME'!$A$2:$T$14</definedName>
    <definedName name="_xlnm.Print_Titles" localSheetId="0">'CE'!$3:$7</definedName>
    <definedName name="_xlnm.Print_Titles" localSheetId="4">'CSE'!$2:$7</definedName>
    <definedName name="_xlnm.Print_Titles" localSheetId="5">'E&amp;I'!$3:$7</definedName>
    <definedName name="_xlnm.Print_Titles" localSheetId="3">'ECE'!$2:$6</definedName>
    <definedName name="_xlnm.Print_Titles" localSheetId="2">'EE'!$2:$6</definedName>
    <definedName name="_xlnm.Print_Titles" localSheetId="1">'ME'!$2:$6</definedName>
  </definedNames>
  <calcPr fullCalcOnLoad="1"/>
</workbook>
</file>

<file path=xl/sharedStrings.xml><?xml version="1.0" encoding="utf-8"?>
<sst xmlns="http://schemas.openxmlformats.org/spreadsheetml/2006/main" count="595" uniqueCount="207">
  <si>
    <t>Sl No.</t>
  </si>
  <si>
    <t>Reg No.</t>
  </si>
  <si>
    <t>2ND SEM</t>
  </si>
  <si>
    <t>SPI</t>
  </si>
  <si>
    <t>1ST SEM</t>
  </si>
  <si>
    <t>CPI</t>
  </si>
  <si>
    <t>GP (42)</t>
  </si>
  <si>
    <t>GP (38)</t>
  </si>
  <si>
    <t>GP (40)</t>
  </si>
  <si>
    <t>3RD SEM</t>
  </si>
  <si>
    <t xml:space="preserve"> </t>
  </si>
  <si>
    <t>National Institute Of Technology Silchar</t>
  </si>
  <si>
    <t>15-1-2-086</t>
  </si>
  <si>
    <t>15-1-3-009</t>
  </si>
  <si>
    <t>15-1-3-054</t>
  </si>
  <si>
    <t>15-1-3-070</t>
  </si>
  <si>
    <t>15-1-5-022</t>
  </si>
  <si>
    <t>15-1-5-095</t>
  </si>
  <si>
    <t>15-1-6-010</t>
  </si>
  <si>
    <t>15-1-1-100</t>
  </si>
  <si>
    <t>15-1-3-097</t>
  </si>
  <si>
    <t>4th SEM</t>
  </si>
  <si>
    <t>CE1205 (8)</t>
  </si>
  <si>
    <t>CE-1206 (8)</t>
  </si>
  <si>
    <t>CE-1207(6)</t>
  </si>
  <si>
    <t>CE-1208 (8)</t>
  </si>
  <si>
    <t>HS1201(6)</t>
  </si>
  <si>
    <t>CE-1213 (2)</t>
  </si>
  <si>
    <t>CE-1212 (2)</t>
  </si>
  <si>
    <t>ME-1207 (8)</t>
  </si>
  <si>
    <t>ME-1208 (8)</t>
  </si>
  <si>
    <t>ME-1209 (8)</t>
  </si>
  <si>
    <t>HS1201 (6)</t>
  </si>
  <si>
    <t>ME-1211 (2)</t>
  </si>
  <si>
    <t>EE-1205 (8)</t>
  </si>
  <si>
    <t>EE-1206 (8)</t>
  </si>
  <si>
    <t>EE-1207 (8)</t>
  </si>
  <si>
    <t>EE-1208 (6)</t>
  </si>
  <si>
    <t>EE-1213 (2)</t>
  </si>
  <si>
    <t>EE-1214 (2)</t>
  </si>
  <si>
    <t>4TH SEM</t>
  </si>
  <si>
    <t>Structural Analysis-I</t>
  </si>
  <si>
    <t>EC-1205 (8)</t>
  </si>
  <si>
    <t>EC-1207 (8)</t>
  </si>
  <si>
    <t>HS 1201(6)</t>
  </si>
  <si>
    <t>EC-1212 (2)</t>
  </si>
  <si>
    <t>CS 1204 (8)</t>
  </si>
  <si>
    <t>CS-1205 (8)</t>
  </si>
  <si>
    <t>CS-1206 (6)</t>
  </si>
  <si>
    <t>HS-1201 (6)</t>
  </si>
  <si>
    <t>MA-1251 (8)</t>
  </si>
  <si>
    <t>CS-1212 (2)</t>
  </si>
  <si>
    <t>CS-1213 (2)</t>
  </si>
  <si>
    <t>4TH  SEM</t>
  </si>
  <si>
    <t>EI-1205 (8)</t>
  </si>
  <si>
    <t>EI-1206 (6)</t>
  </si>
  <si>
    <t>EI-1207 (8)</t>
  </si>
  <si>
    <t>EI-1208 (6)</t>
  </si>
  <si>
    <t>EI-1213 (2)</t>
  </si>
  <si>
    <t>EI-1214 (2)</t>
  </si>
  <si>
    <t>Hydraulics</t>
  </si>
  <si>
    <t>Environmental Engg-I</t>
  </si>
  <si>
    <t>Structural Design-I</t>
  </si>
  <si>
    <t>Manegerial Economics</t>
  </si>
  <si>
    <t>Engg.Geology Lab</t>
  </si>
  <si>
    <t>Hydraulics Lab</t>
  </si>
  <si>
    <t>Abhishek Jaisal</t>
  </si>
  <si>
    <t>Thermodynamics-II</t>
  </si>
  <si>
    <t>Fluid Mechanics-I</t>
  </si>
  <si>
    <t>Instrumentation and Measurement</t>
  </si>
  <si>
    <t>Mechanics of Solids</t>
  </si>
  <si>
    <t>ME Lab- I</t>
  </si>
  <si>
    <t>Power System-I</t>
  </si>
  <si>
    <t>Signals and Systems</t>
  </si>
  <si>
    <t>Electrical Machines-I</t>
  </si>
  <si>
    <t>Digital Electronics</t>
  </si>
  <si>
    <t>Managerial Economics</t>
  </si>
  <si>
    <t>Analog and Digital Electronics Lab</t>
  </si>
  <si>
    <t>Software Engineering Lab</t>
  </si>
  <si>
    <t>Pricciples of Comm. Engg</t>
  </si>
  <si>
    <t>PDEC</t>
  </si>
  <si>
    <t>AICT</t>
  </si>
  <si>
    <t>PRP</t>
  </si>
  <si>
    <t>Electronics Lab-II</t>
  </si>
  <si>
    <t>EC-1204 (8)</t>
  </si>
  <si>
    <t>EC-1206 (8)</t>
  </si>
  <si>
    <t>FLAT</t>
  </si>
  <si>
    <t>SDC</t>
  </si>
  <si>
    <t>Computer Graphics</t>
  </si>
  <si>
    <t>SDC Lab</t>
  </si>
  <si>
    <t xml:space="preserve"> Computer Graphics Lab</t>
  </si>
  <si>
    <t>EI-1215 (2)</t>
  </si>
  <si>
    <t>Transducers &amp; Sensors</t>
  </si>
  <si>
    <t>Advanced Electronics</t>
  </si>
  <si>
    <t>Control System-I</t>
  </si>
  <si>
    <t>A &amp; D Electronics Lab</t>
  </si>
  <si>
    <t>Control System Lab</t>
  </si>
  <si>
    <t>Transducers &amp; Sensors Lab</t>
  </si>
  <si>
    <t>Ritu Raj</t>
  </si>
  <si>
    <t>Biswaraj Das</t>
  </si>
  <si>
    <t>Pankaj Jyoti Das</t>
  </si>
  <si>
    <t>G.Ravi Rao</t>
  </si>
  <si>
    <t>Mude Mahesh Kumar Naik</t>
  </si>
  <si>
    <t>Ravi Prakash Ravi</t>
  </si>
  <si>
    <t>Abhishek Dhaul Puria</t>
  </si>
  <si>
    <t>Anirban Paul</t>
  </si>
  <si>
    <t>ME-1206 (8)</t>
  </si>
  <si>
    <t>TCP-160</t>
  </si>
  <si>
    <t>Mathematics - IV (ISP)</t>
  </si>
  <si>
    <t>Sl.No</t>
  </si>
  <si>
    <t>AB</t>
  </si>
  <si>
    <t>BB</t>
  </si>
  <si>
    <t>CD</t>
  </si>
  <si>
    <t>AA</t>
  </si>
  <si>
    <t>F</t>
  </si>
  <si>
    <t>BC</t>
  </si>
  <si>
    <t>DD</t>
  </si>
  <si>
    <t>CC</t>
  </si>
  <si>
    <t>1st Tabulator</t>
  </si>
  <si>
    <t>Registrar</t>
  </si>
  <si>
    <t xml:space="preserve">      Dean(Acad)</t>
  </si>
  <si>
    <t xml:space="preserve">                2nd Tabulator</t>
  </si>
  <si>
    <t>REGN NO</t>
  </si>
  <si>
    <t>A</t>
  </si>
  <si>
    <t>B</t>
  </si>
  <si>
    <t>C</t>
  </si>
  <si>
    <t>D</t>
  </si>
  <si>
    <t>E</t>
  </si>
  <si>
    <t>NAME</t>
  </si>
  <si>
    <t>G</t>
  </si>
  <si>
    <t>REGN</t>
  </si>
  <si>
    <t>H</t>
  </si>
  <si>
    <t>Asstt. Registrar(Acad)</t>
  </si>
  <si>
    <t>National Institute Of Technology: Silchar</t>
  </si>
  <si>
    <t>15-1-2-031</t>
  </si>
  <si>
    <t>15-1-2-070</t>
  </si>
  <si>
    <t>15-1-2-083</t>
  </si>
  <si>
    <t>15-1-2-080</t>
  </si>
  <si>
    <t>Ashish Meena</t>
  </si>
  <si>
    <t>Himanshu Jagarwad</t>
  </si>
  <si>
    <t>Gudavalli Mukesh Gowd</t>
  </si>
  <si>
    <t>Kuldeep Kumar</t>
  </si>
  <si>
    <t>15-1-3-107</t>
  </si>
  <si>
    <t>15-1-3-124</t>
  </si>
  <si>
    <t>15-1-3-125</t>
  </si>
  <si>
    <t>15-1-3-118</t>
  </si>
  <si>
    <t>Shekhar Kumar</t>
  </si>
  <si>
    <t>Murari Kumar</t>
  </si>
  <si>
    <t>Sunil Kumar</t>
  </si>
  <si>
    <t>Abhishek Pal</t>
  </si>
  <si>
    <t>15-1-6-001</t>
  </si>
  <si>
    <t>Nirban Roy</t>
  </si>
  <si>
    <t>Dean (Acad)</t>
  </si>
  <si>
    <t>15-1-1-053</t>
  </si>
  <si>
    <t>15-1-1-069</t>
  </si>
  <si>
    <t>15-1-1-107</t>
  </si>
  <si>
    <t>15-1-1-130</t>
  </si>
  <si>
    <t>15-1-2-017</t>
  </si>
  <si>
    <t>15-1-2-023</t>
  </si>
  <si>
    <t>15-1-2-076</t>
  </si>
  <si>
    <t>15-1-3-001</t>
  </si>
  <si>
    <t>15-1-3-023</t>
  </si>
  <si>
    <t>15-1-3-027</t>
  </si>
  <si>
    <t>15-1-3-031</t>
  </si>
  <si>
    <t>15-1-3-046</t>
  </si>
  <si>
    <t>15-1-3-059</t>
  </si>
  <si>
    <t>15-1-3-076</t>
  </si>
  <si>
    <t>15-1-3-078</t>
  </si>
  <si>
    <t>15-1-3-093</t>
  </si>
  <si>
    <t>15-1-3-105</t>
  </si>
  <si>
    <t>15-1-3-117</t>
  </si>
  <si>
    <t>15-1-3-127</t>
  </si>
  <si>
    <t>15-1-4-068</t>
  </si>
  <si>
    <t>15-1-4-115</t>
  </si>
  <si>
    <t>15-1-5-056</t>
  </si>
  <si>
    <t>15-1-5-062</t>
  </si>
  <si>
    <t>Manab Sonowal</t>
  </si>
  <si>
    <t>Alok Kumar</t>
  </si>
  <si>
    <t>Arun Kumar Sardar</t>
  </si>
  <si>
    <t>Godala Pavan Kumar Reddy</t>
  </si>
  <si>
    <t>Chaitanya Chandolia</t>
  </si>
  <si>
    <t>Purushuttam Gogoi</t>
  </si>
  <si>
    <t>Brajesh Meena</t>
  </si>
  <si>
    <t>Sabyasachi Das</t>
  </si>
  <si>
    <t>Sanjay Basumatary</t>
  </si>
  <si>
    <t>Jyotirmoy Das</t>
  </si>
  <si>
    <t>Nihal Pegu</t>
  </si>
  <si>
    <t>Chiranjeet Das</t>
  </si>
  <si>
    <t>Sheikh Mehtab Hasan</t>
  </si>
  <si>
    <t>Indra Kumar Meena</t>
  </si>
  <si>
    <t>Saurav Kumar</t>
  </si>
  <si>
    <t>Rohit Prajapati</t>
  </si>
  <si>
    <t>Pankaj Mehra</t>
  </si>
  <si>
    <t>Jay Prakash Yadav</t>
  </si>
  <si>
    <t>Ijaz Ahmed</t>
  </si>
  <si>
    <t>Ratul Pegu</t>
  </si>
  <si>
    <t>Eluri Bhanu Prakash</t>
  </si>
  <si>
    <t>Tulrose Deori</t>
  </si>
  <si>
    <t>Venkatesh Upadhyay</t>
  </si>
  <si>
    <t>regn no</t>
  </si>
  <si>
    <t xml:space="preserve">National Institute Of Technology: Silchar </t>
  </si>
  <si>
    <t>4TH SEM B.TECH  EXTRA LOAD (ECE) TABULATION SHEET, MAY' 2018 (PROVISIONAL)</t>
  </si>
  <si>
    <t>4TH SEM B.TECH  EXTRA LOAD (CSE) TABULATION SHEET, MAY' 2018 (PROVISIONAL)</t>
  </si>
  <si>
    <t xml:space="preserve">   4TH SEM B.TECH  EXTRA LOAD (E&amp;I) TABULATION SHEET, MAY'2018 (PROVISIONAL)</t>
  </si>
  <si>
    <t>4TH SEM B.TECH  EXTRA LOAD (CIVIL ENGG.) TABULATION SHEET, MAY' 2018 (PROVISIONAL)</t>
  </si>
  <si>
    <r>
      <t xml:space="preserve">4TH SEM B.TECH  EXTRA LOAD (MECHANICAL ENGG.) TABULATION SHEET,MAY'2018 </t>
    </r>
    <r>
      <rPr>
        <b/>
        <sz val="20"/>
        <color indexed="8"/>
        <rFont val="Bookman Old Style"/>
        <family val="1"/>
      </rPr>
      <t xml:space="preserve"> </t>
    </r>
    <r>
      <rPr>
        <b/>
        <sz val="16"/>
        <color indexed="8"/>
        <rFont val="Bookman Old Style"/>
        <family val="1"/>
      </rPr>
      <t>(PROVISIONAL)</t>
    </r>
  </si>
  <si>
    <t>4TH SEM B.TECH  EXTRA LOAD (ELECTRICAL ENGG.) TABULATION SHEET,MAY' 2018 (PROVISIONAL)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</si>
</sst>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b/>
      <sz val="16"/>
      <name val="Bookman Old Style"/>
      <family val="1"/>
    </font>
    <font>
      <sz val="20"/>
      <name val="Bookman Old Style"/>
      <family val="1"/>
    </font>
    <font>
      <b/>
      <sz val="20"/>
      <name val="Bookman Old Style"/>
      <family val="1"/>
    </font>
    <font>
      <b/>
      <sz val="14"/>
      <name val="Bookman Old Style"/>
      <family val="1"/>
    </font>
    <font>
      <b/>
      <sz val="22"/>
      <name val="Bookman Old Style"/>
      <family val="1"/>
    </font>
    <font>
      <sz val="22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sz val="20"/>
      <color indexed="8"/>
      <name val="Bookman Old Style"/>
      <family val="1"/>
    </font>
    <font>
      <sz val="18"/>
      <color indexed="8"/>
      <name val="Bookman Old Style"/>
      <family val="1"/>
    </font>
    <font>
      <sz val="20"/>
      <color indexed="8"/>
      <name val="Calibri"/>
      <family val="2"/>
    </font>
    <font>
      <sz val="11"/>
      <color indexed="8"/>
      <name val="Bookman Old Style"/>
      <family val="1"/>
    </font>
    <font>
      <sz val="22"/>
      <color indexed="8"/>
      <name val="Bookman Old Style"/>
      <family val="1"/>
    </font>
    <font>
      <b/>
      <sz val="22"/>
      <color indexed="8"/>
      <name val="Bookman Old Style"/>
      <family val="1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6"/>
      <color theme="1"/>
      <name val="Bookman Old Style"/>
      <family val="1"/>
    </font>
    <font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20"/>
      <color theme="1"/>
      <name val="Bookman Old Style"/>
      <family val="1"/>
    </font>
    <font>
      <b/>
      <sz val="20"/>
      <color theme="1"/>
      <name val="Bookman Old Style"/>
      <family val="1"/>
    </font>
    <font>
      <sz val="18"/>
      <color theme="1"/>
      <name val="Bookman Old Style"/>
      <family val="1"/>
    </font>
    <font>
      <sz val="20"/>
      <color theme="1"/>
      <name val="Calibri"/>
      <family val="2"/>
    </font>
    <font>
      <sz val="11"/>
      <color theme="1"/>
      <name val="Bookman Old Style"/>
      <family val="1"/>
    </font>
    <font>
      <sz val="22"/>
      <color theme="1"/>
      <name val="Bookman Old Style"/>
      <family val="1"/>
    </font>
    <font>
      <b/>
      <sz val="22"/>
      <color theme="1"/>
      <name val="Bookman Old Style"/>
      <family val="1"/>
    </font>
    <font>
      <sz val="22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1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63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2" fontId="6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2" fontId="6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68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9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4" fillId="0" borderId="10" xfId="0" applyFont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Border="1" applyAlignment="1">
      <alignment wrapText="1"/>
    </xf>
    <xf numFmtId="0" fontId="74" fillId="0" borderId="0" xfId="0" applyFont="1" applyAlignment="1">
      <alignment/>
    </xf>
    <xf numFmtId="0" fontId="74" fillId="0" borderId="0" xfId="0" applyFont="1" applyAlignment="1">
      <alignment wrapText="1"/>
    </xf>
    <xf numFmtId="0" fontId="0" fillId="0" borderId="10" xfId="0" applyBorder="1" applyAlignment="1">
      <alignment vertical="center"/>
    </xf>
    <xf numFmtId="0" fontId="62" fillId="0" borderId="10" xfId="0" applyFont="1" applyBorder="1" applyAlignment="1">
      <alignment vertical="top" wrapText="1"/>
    </xf>
    <xf numFmtId="0" fontId="62" fillId="0" borderId="10" xfId="0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8" fillId="0" borderId="0" xfId="0" applyFont="1" applyFill="1" applyAlignment="1">
      <alignment vertic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66" fillId="2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7" fillId="0" borderId="10" xfId="0" applyFont="1" applyBorder="1" applyAlignment="1">
      <alignment horizontal="center" vertical="center"/>
    </xf>
    <xf numFmtId="0" fontId="66" fillId="2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64" fillId="0" borderId="15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71" fillId="0" borderId="0" xfId="0" applyFont="1" applyFill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1" fillId="0" borderId="0" xfId="0" applyFont="1" applyFill="1" applyBorder="1" applyAlignment="1">
      <alignment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9" fillId="0" borderId="0" xfId="0" applyFont="1" applyAlignment="1">
      <alignment horizontal="center" wrapText="1"/>
    </xf>
    <xf numFmtId="0" fontId="58" fillId="0" borderId="0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X15"/>
  <sheetViews>
    <sheetView tabSelected="1" view="pageBreakPreview" zoomScale="60" zoomScaleNormal="55" zoomScalePageLayoutView="55" workbookViewId="0" topLeftCell="A1">
      <selection activeCell="X13" sqref="X13"/>
    </sheetView>
  </sheetViews>
  <sheetFormatPr defaultColWidth="9.140625" defaultRowHeight="15"/>
  <cols>
    <col min="1" max="1" width="0.2890625" style="0" customWidth="1"/>
    <col min="2" max="2" width="9.57421875" style="0" customWidth="1"/>
    <col min="3" max="3" width="25.28125" style="0" customWidth="1"/>
    <col min="4" max="4" width="11.421875" style="0" customWidth="1"/>
    <col min="5" max="5" width="11.7109375" style="0" customWidth="1"/>
    <col min="6" max="6" width="11.421875" style="0" customWidth="1"/>
    <col min="7" max="7" width="11.8515625" style="0" customWidth="1"/>
    <col min="8" max="8" width="11.421875" style="0" customWidth="1"/>
    <col min="9" max="9" width="12.00390625" style="0" customWidth="1"/>
    <col min="10" max="10" width="11.421875" style="0" customWidth="1"/>
    <col min="11" max="11" width="12.7109375" style="0" customWidth="1"/>
    <col min="12" max="12" width="11.421875" style="0" customWidth="1"/>
    <col min="13" max="13" width="11.28125" style="0" customWidth="1"/>
    <col min="14" max="14" width="11.421875" style="0" customWidth="1"/>
    <col min="15" max="15" width="10.8515625" style="0" customWidth="1"/>
    <col min="16" max="16" width="11.421875" style="0" customWidth="1"/>
    <col min="17" max="17" width="12.8515625" style="0" customWidth="1"/>
    <col min="18" max="18" width="12.28125" style="0" customWidth="1"/>
    <col min="19" max="19" width="13.140625" style="0" customWidth="1"/>
    <col min="20" max="20" width="0.71875" style="13" customWidth="1"/>
    <col min="21" max="22" width="13.28125" style="13" hidden="1" customWidth="1"/>
    <col min="23" max="23" width="15.8515625" style="0" hidden="1" customWidth="1"/>
    <col min="24" max="24" width="43.57421875" style="0" customWidth="1"/>
  </cols>
  <sheetData>
    <row r="1" ht="15" customHeight="1"/>
    <row r="2" spans="1:24" ht="17.25" customHeight="1">
      <c r="A2" s="1"/>
      <c r="B2" s="70"/>
      <c r="C2" s="70" t="s">
        <v>122</v>
      </c>
      <c r="D2" s="70" t="s">
        <v>123</v>
      </c>
      <c r="E2" s="70"/>
      <c r="F2" s="70" t="s">
        <v>124</v>
      </c>
      <c r="G2" s="70"/>
      <c r="H2" s="70" t="s">
        <v>125</v>
      </c>
      <c r="I2" s="70"/>
      <c r="J2" s="70" t="s">
        <v>126</v>
      </c>
      <c r="K2" s="70"/>
      <c r="L2" s="70" t="s">
        <v>127</v>
      </c>
      <c r="M2" s="70"/>
      <c r="N2" s="70" t="s">
        <v>114</v>
      </c>
      <c r="O2" s="70"/>
      <c r="P2" s="70" t="s">
        <v>129</v>
      </c>
      <c r="Q2" s="70"/>
      <c r="R2" s="70"/>
      <c r="S2" s="71" t="s">
        <v>3</v>
      </c>
      <c r="T2" s="72"/>
      <c r="U2" s="72"/>
      <c r="V2" s="72"/>
      <c r="W2" s="70"/>
      <c r="X2" s="71" t="s">
        <v>128</v>
      </c>
    </row>
    <row r="3" spans="1:23" s="15" customFormat="1" ht="27.75">
      <c r="A3" s="122" t="s">
        <v>133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4" s="15" customFormat="1" ht="24.75" customHeight="1">
      <c r="A4" s="123" t="s">
        <v>204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5" t="s">
        <v>10</v>
      </c>
    </row>
    <row r="6" spans="1:24" ht="35.25" customHeight="1">
      <c r="A6" s="120"/>
      <c r="B6" s="119" t="s">
        <v>109</v>
      </c>
      <c r="C6" s="124" t="s">
        <v>1</v>
      </c>
      <c r="D6" s="119" t="s">
        <v>22</v>
      </c>
      <c r="E6" s="119"/>
      <c r="F6" s="119" t="s">
        <v>23</v>
      </c>
      <c r="G6" s="119"/>
      <c r="H6" s="119" t="s">
        <v>24</v>
      </c>
      <c r="I6" s="119"/>
      <c r="J6" s="119" t="s">
        <v>25</v>
      </c>
      <c r="K6" s="119"/>
      <c r="L6" s="119" t="s">
        <v>26</v>
      </c>
      <c r="M6" s="119"/>
      <c r="N6" s="58" t="s">
        <v>27</v>
      </c>
      <c r="O6" s="53"/>
      <c r="P6" s="119" t="s">
        <v>28</v>
      </c>
      <c r="Q6" s="119"/>
      <c r="R6" s="125" t="s">
        <v>21</v>
      </c>
      <c r="S6" s="125"/>
      <c r="T6" s="12"/>
      <c r="U6" s="12"/>
      <c r="V6" s="16"/>
      <c r="W6" s="50"/>
      <c r="X6" s="54"/>
    </row>
    <row r="7" spans="1:24" ht="42.75" customHeight="1">
      <c r="A7" s="121"/>
      <c r="B7" s="119"/>
      <c r="C7" s="124"/>
      <c r="D7" s="126" t="s">
        <v>41</v>
      </c>
      <c r="E7" s="127"/>
      <c r="F7" s="128" t="s">
        <v>60</v>
      </c>
      <c r="G7" s="128"/>
      <c r="H7" s="126" t="s">
        <v>61</v>
      </c>
      <c r="I7" s="127"/>
      <c r="J7" s="126" t="s">
        <v>62</v>
      </c>
      <c r="K7" s="127"/>
      <c r="L7" s="126" t="s">
        <v>63</v>
      </c>
      <c r="M7" s="127"/>
      <c r="N7" s="126" t="s">
        <v>64</v>
      </c>
      <c r="O7" s="127"/>
      <c r="P7" s="126" t="s">
        <v>65</v>
      </c>
      <c r="Q7" s="127"/>
      <c r="R7" s="10" t="s">
        <v>8</v>
      </c>
      <c r="S7" s="7" t="s">
        <v>3</v>
      </c>
      <c r="T7" s="12"/>
      <c r="U7" s="12"/>
      <c r="V7" s="16"/>
      <c r="W7" s="52"/>
      <c r="X7" s="55"/>
    </row>
    <row r="8" spans="1:24" ht="42.75" customHeight="1">
      <c r="A8" s="114"/>
      <c r="B8" s="37">
        <v>1</v>
      </c>
      <c r="C8" s="115" t="s">
        <v>153</v>
      </c>
      <c r="D8" s="112" t="s">
        <v>114</v>
      </c>
      <c r="E8" s="24">
        <f>IF(D8="AA",10,IF(D8="AB",9,IF(D8="BB",8,IF(D8="BC",7,IF(D8="CC",6,IF(D8="CD",5,IF(D8="DD",4,IF(D8="F",0))))))))</f>
        <v>0</v>
      </c>
      <c r="F8" s="23" t="s">
        <v>117</v>
      </c>
      <c r="G8" s="24">
        <f>IF(F8="AA",10,IF(F8="AB",9,IF(F8="BB",8,IF(F8="BC",7,IF(F8="CC",6,IF(F8="CD",5,IF(F8="DD",4,IF(F8="F",0))))))))</f>
        <v>6</v>
      </c>
      <c r="H8" s="38" t="s">
        <v>117</v>
      </c>
      <c r="I8" s="24">
        <f>IF(H8="AA",10,IF(H8="AB",9,IF(H8="BB",8,IF(H8="BC",7,IF(H8="CC",6,IF(H8="CD",5,IF(H8="DD",4,IF(H8="F",0))))))))</f>
        <v>6</v>
      </c>
      <c r="J8" s="38" t="s">
        <v>116</v>
      </c>
      <c r="K8" s="24">
        <f>IF(J8="AA",10,IF(J8="AB",9,IF(J8="BB",8,IF(J8="BC",7,IF(J8="CC",6,IF(J8="CD",5,IF(J8="DD",4,IF(J8="F",0))))))))</f>
        <v>4</v>
      </c>
      <c r="L8" s="38" t="s">
        <v>110</v>
      </c>
      <c r="M8" s="24">
        <f>IF(L8="AA",10,IF(L8="AB",9,IF(L8="BB",8,IF(L8="BC",7,IF(L8="CC",6,IF(L8="CD",5,IF(L8="DD",4,IF(L8="F",0))))))))</f>
        <v>9</v>
      </c>
      <c r="N8" s="38" t="s">
        <v>116</v>
      </c>
      <c r="O8" s="24">
        <f>IF(N8="AA",10,IF(N8="AB",9,IF(N8="BB",8,IF(N8="BC",7,IF(N8="CC",6,IF(N8="CD",5,IF(N8="DD",4,IF(N8="F",0))))))))</f>
        <v>4</v>
      </c>
      <c r="P8" s="38" t="s">
        <v>111</v>
      </c>
      <c r="Q8" s="59">
        <f>IF(P8="AA",10,IF(P8="AB",9,IF(P8="BB",8,IF(P8="BC",7,IF(P8="CC",6,IF(P8="CD",5,IF(P8="DD",4,IF(P8="F",0))))))))</f>
        <v>8</v>
      </c>
      <c r="R8" s="61">
        <f>(E8*8+G8*8+I8*6+K8*8+M8*6+O8*2+Q8*2)</f>
        <v>194</v>
      </c>
      <c r="S8" s="62">
        <f>(R8/40)</f>
        <v>4.85</v>
      </c>
      <c r="T8" s="12"/>
      <c r="U8" s="12"/>
      <c r="V8" s="90"/>
      <c r="W8" s="89"/>
      <c r="X8" s="104" t="s">
        <v>176</v>
      </c>
    </row>
    <row r="9" spans="1:24" ht="42.75" customHeight="1">
      <c r="A9" s="114"/>
      <c r="B9" s="37">
        <v>2</v>
      </c>
      <c r="C9" s="115" t="s">
        <v>154</v>
      </c>
      <c r="D9" s="63" t="s">
        <v>116</v>
      </c>
      <c r="E9" s="59">
        <f>IF(D9="AA",10,IF(D9="AB",9,IF(D9="BB",8,IF(D9="BC",7,IF(D9="CC",6,IF(D9="CD",5,IF(D9="DD",4,IF(D9="F",0))))))))</f>
        <v>4</v>
      </c>
      <c r="F9" s="60" t="s">
        <v>116</v>
      </c>
      <c r="G9" s="59">
        <f>IF(F9="AA",10,IF(F9="AB",9,IF(F9="BB",8,IF(F9="BC",7,IF(F9="CC",6,IF(F9="CD",5,IF(F9="DD",4,IF(F9="F",0))))))))</f>
        <v>4</v>
      </c>
      <c r="H9" s="63" t="s">
        <v>117</v>
      </c>
      <c r="I9" s="59">
        <f>IF(H9="AA",10,IF(H9="AB",9,IF(H9="BB",8,IF(H9="BC",7,IF(H9="CC",6,IF(H9="CD",5,IF(H9="DD",4,IF(H9="F",0))))))))</f>
        <v>6</v>
      </c>
      <c r="J9" s="111" t="s">
        <v>114</v>
      </c>
      <c r="K9" s="59">
        <f>IF(J9="AA",10,IF(J9="AB",9,IF(J9="BB",8,IF(J9="BC",7,IF(J9="CC",6,IF(J9="CD",5,IF(J9="DD",4,IF(J9="F",0))))))))</f>
        <v>0</v>
      </c>
      <c r="L9" s="63" t="s">
        <v>116</v>
      </c>
      <c r="M9" s="59">
        <f>IF(L9="AA",10,IF(L9="AB",9,IF(L9="BB",8,IF(L9="BC",7,IF(L9="CC",6,IF(L9="CD",5,IF(L9="DD",4,IF(L9="F",0))))))))</f>
        <v>4</v>
      </c>
      <c r="N9" s="63" t="s">
        <v>117</v>
      </c>
      <c r="O9" s="59">
        <f>IF(N9="AA",10,IF(N9="AB",9,IF(N9="BB",8,IF(N9="BC",7,IF(N9="CC",6,IF(N9="CD",5,IF(N9="DD",4,IF(N9="F",0))))))))</f>
        <v>6</v>
      </c>
      <c r="P9" s="63" t="s">
        <v>111</v>
      </c>
      <c r="Q9" s="59">
        <f>IF(P9="AA",10,IF(P9="AB",9,IF(P9="BB",8,IF(P9="BC",7,IF(P9="CC",6,IF(P9="CD",5,IF(P9="DD",4,IF(P9="F",0))))))))</f>
        <v>8</v>
      </c>
      <c r="R9" s="61">
        <f>(E9*8+G9*8+I9*6+K9*8+M9*6+O9*2+Q9*2)</f>
        <v>152</v>
      </c>
      <c r="S9" s="62">
        <f>(R9/40)</f>
        <v>3.8</v>
      </c>
      <c r="T9" s="12"/>
      <c r="U9" s="12"/>
      <c r="V9" s="90"/>
      <c r="W9" s="89"/>
      <c r="X9" s="103" t="s">
        <v>177</v>
      </c>
    </row>
    <row r="10" spans="1:24" ht="42.75" customHeight="1">
      <c r="A10" s="114"/>
      <c r="B10" s="37">
        <v>3</v>
      </c>
      <c r="C10" s="116" t="s">
        <v>19</v>
      </c>
      <c r="D10" s="113" t="s">
        <v>114</v>
      </c>
      <c r="E10" s="59">
        <f>IF(D10="AA",10,IF(D10="AB",9,IF(D10="BB",8,IF(D10="BC",7,IF(D10="CC",6,IF(D10="CD",5,IF(D10="DD",4,IF(D10="F",0))))))))</f>
        <v>0</v>
      </c>
      <c r="F10" s="60" t="s">
        <v>114</v>
      </c>
      <c r="G10" s="59">
        <f>IF(F10="AA",10,IF(F10="AB",9,IF(F10="BB",8,IF(F10="BC",7,IF(F10="CC",6,IF(F10="CD",5,IF(F10="DD",4,IF(F10="F",0))))))))</f>
        <v>0</v>
      </c>
      <c r="H10" s="66" t="s">
        <v>114</v>
      </c>
      <c r="I10" s="59">
        <f>IF(H10="AA",10,IF(H10="AB",9,IF(H10="BB",8,IF(H10="BC",7,IF(H10="CC",6,IF(H10="CD",5,IF(H10="DD",4,IF(H10="F",0))))))))</f>
        <v>0</v>
      </c>
      <c r="J10" s="60" t="s">
        <v>114</v>
      </c>
      <c r="K10" s="59">
        <f>IF(J10="AA",10,IF(J10="AB",9,IF(J10="BB",8,IF(J10="BC",7,IF(J10="CC",6,IF(J10="CD",5,IF(J10="DD",4,IF(J10="F",0))))))))</f>
        <v>0</v>
      </c>
      <c r="L10" s="60" t="s">
        <v>112</v>
      </c>
      <c r="M10" s="59">
        <f>IF(L10="AA",10,IF(L10="AB",9,IF(L10="BB",8,IF(L10="BC",7,IF(L10="CC",6,IF(L10="CD",5,IF(L10="DD",4,IF(L10="F",0))))))))</f>
        <v>5</v>
      </c>
      <c r="N10" s="60" t="s">
        <v>117</v>
      </c>
      <c r="O10" s="59">
        <f>IF(N10="AA",10,IF(N10="AB",9,IF(N10="BB",8,IF(N10="BC",7,IF(N10="CC",6,IF(N10="CD",5,IF(N10="DD",4,IF(N10="F",0))))))))</f>
        <v>6</v>
      </c>
      <c r="P10" s="60" t="s">
        <v>117</v>
      </c>
      <c r="Q10" s="59">
        <f>IF(P10="AA",10,IF(P10="AB",9,IF(P10="BB",8,IF(P10="BC",7,IF(P10="CC",6,IF(P10="CD",5,IF(P10="DD",4,IF(P10="F",0))))))))</f>
        <v>6</v>
      </c>
      <c r="R10" s="61">
        <f>(E10*8+G10*8+I10*6+K10*8+M10*6+O10*2+Q10*2)</f>
        <v>54</v>
      </c>
      <c r="S10" s="62">
        <f>(R10/40)</f>
        <v>1.35</v>
      </c>
      <c r="T10" s="67"/>
      <c r="U10" s="68"/>
      <c r="V10" s="63"/>
      <c r="W10" s="64"/>
      <c r="X10" s="103" t="s">
        <v>66</v>
      </c>
    </row>
    <row r="11" spans="1:24" ht="42.75" customHeight="1">
      <c r="A11" s="114"/>
      <c r="B11" s="37">
        <v>4</v>
      </c>
      <c r="C11" s="116" t="s">
        <v>155</v>
      </c>
      <c r="D11" s="38" t="s">
        <v>114</v>
      </c>
      <c r="E11" s="24">
        <f>IF(D11="AA",10,IF(D11="AB",9,IF(D11="BB",8,IF(D11="BC",7,IF(D11="CC",6,IF(D11="CD",5,IF(D11="DD",4,IF(D11="F",0))))))))</f>
        <v>0</v>
      </c>
      <c r="F11" s="23" t="s">
        <v>116</v>
      </c>
      <c r="G11" s="24">
        <f>IF(F11="AA",10,IF(F11="AB",9,IF(F11="BB",8,IF(F11="BC",7,IF(F11="CC",6,IF(F11="CD",5,IF(F11="DD",4,IF(F11="F",0))))))))</f>
        <v>4</v>
      </c>
      <c r="H11" s="38" t="s">
        <v>116</v>
      </c>
      <c r="I11" s="24">
        <f>IF(H11="AA",10,IF(H11="AB",9,IF(H11="BB",8,IF(H11="BC",7,IF(H11="CC",6,IF(H11="CD",5,IF(H11="DD",4,IF(H11="F",0))))))))</f>
        <v>4</v>
      </c>
      <c r="J11" s="112" t="s">
        <v>114</v>
      </c>
      <c r="K11" s="24">
        <f>IF(J11="AA",10,IF(J11="AB",9,IF(J11="BB",8,IF(J11="BC",7,IF(J11="CC",6,IF(J11="CD",5,IF(J11="DD",4,IF(J11="F",0))))))))</f>
        <v>0</v>
      </c>
      <c r="L11" s="38" t="s">
        <v>112</v>
      </c>
      <c r="M11" s="24">
        <f>IF(L11="AA",10,IF(L11="AB",9,IF(L11="BB",8,IF(L11="BC",7,IF(L11="CC",6,IF(L11="CD",5,IF(L11="DD",4,IF(L11="F",0))))))))</f>
        <v>5</v>
      </c>
      <c r="N11" s="38" t="s">
        <v>117</v>
      </c>
      <c r="O11" s="24">
        <f>IF(N11="AA",10,IF(N11="AB",9,IF(N11="BB",8,IF(N11="BC",7,IF(N11="CC",6,IF(N11="CD",5,IF(N11="DD",4,IF(N11="F",0))))))))</f>
        <v>6</v>
      </c>
      <c r="P11" s="38" t="s">
        <v>111</v>
      </c>
      <c r="Q11" s="59">
        <f>IF(P11="AA",10,IF(P11="AB",9,IF(P11="BB",8,IF(P11="BC",7,IF(P11="CC",6,IF(P11="CD",5,IF(P11="DD",4,IF(P11="F",0))))))))</f>
        <v>8</v>
      </c>
      <c r="R11" s="61">
        <f>(E11*8+G11*8+I11*6+K11*8+M11*6+O11*2+Q11*2)</f>
        <v>114</v>
      </c>
      <c r="S11" s="62">
        <f>(R11/40)</f>
        <v>2.85</v>
      </c>
      <c r="T11" s="12"/>
      <c r="U11" s="12"/>
      <c r="V11" s="90"/>
      <c r="W11" s="89"/>
      <c r="X11" s="103" t="s">
        <v>178</v>
      </c>
    </row>
    <row r="12" spans="1:24" ht="42.75" customHeight="1">
      <c r="A12" s="114"/>
      <c r="B12" s="37">
        <v>5</v>
      </c>
      <c r="C12" s="116" t="s">
        <v>156</v>
      </c>
      <c r="D12" s="111" t="s">
        <v>114</v>
      </c>
      <c r="E12" s="59">
        <f>IF(D12="AA",10,IF(D12="AB",9,IF(D12="BB",8,IF(D12="BC",7,IF(D12="CC",6,IF(D12="CD",5,IF(D12="DD",4,IF(D12="F",0))))))))</f>
        <v>0</v>
      </c>
      <c r="F12" s="60" t="s">
        <v>116</v>
      </c>
      <c r="G12" s="59">
        <f>IF(F12="AA",10,IF(F12="AB",9,IF(F12="BB",8,IF(F12="BC",7,IF(F12="CC",6,IF(F12="CD",5,IF(F12="DD",4,IF(F12="F",0))))))))</f>
        <v>4</v>
      </c>
      <c r="H12" s="111" t="s">
        <v>116</v>
      </c>
      <c r="I12" s="59">
        <f>IF(H12="AA",10,IF(H12="AB",9,IF(H12="BB",8,IF(H12="BC",7,IF(H12="CC",6,IF(H12="CD",5,IF(H12="DD",4,IF(H12="F",0))))))))</f>
        <v>4</v>
      </c>
      <c r="J12" s="63" t="s">
        <v>116</v>
      </c>
      <c r="K12" s="59">
        <f>IF(J12="AA",10,IF(J12="AB",9,IF(J12="BB",8,IF(J12="BC",7,IF(J12="CC",6,IF(J12="CD",5,IF(J12="DD",4,IF(J12="F",0))))))))</f>
        <v>4</v>
      </c>
      <c r="L12" s="63" t="s">
        <v>112</v>
      </c>
      <c r="M12" s="59">
        <f>IF(L12="AA",10,IF(L12="AB",9,IF(L12="BB",8,IF(L12="BC",7,IF(L12="CC",6,IF(L12="CD",5,IF(L12="DD",4,IF(L12="F",0))))))))</f>
        <v>5</v>
      </c>
      <c r="N12" s="63" t="s">
        <v>112</v>
      </c>
      <c r="O12" s="59">
        <f>IF(N12="AA",10,IF(N12="AB",9,IF(N12="BB",8,IF(N12="BC",7,IF(N12="CC",6,IF(N12="CD",5,IF(N12="DD",4,IF(N12="F",0))))))))</f>
        <v>5</v>
      </c>
      <c r="P12" s="63" t="s">
        <v>111</v>
      </c>
      <c r="Q12" s="59">
        <f>IF(P12="AA",10,IF(P12="AB",9,IF(P12="BB",8,IF(P12="BC",7,IF(P12="CC",6,IF(P12="CD",5,IF(P12="DD",4,IF(P12="F",0))))))))</f>
        <v>8</v>
      </c>
      <c r="R12" s="61">
        <f>(E12*8+G12*8+I12*6+K12*8+M12*6+O12*2+Q12*2)</f>
        <v>144</v>
      </c>
      <c r="S12" s="62">
        <f>(R12/40)</f>
        <v>3.6</v>
      </c>
      <c r="T12" s="12"/>
      <c r="U12" s="12"/>
      <c r="V12" s="90"/>
      <c r="W12" s="89"/>
      <c r="X12" s="103" t="s">
        <v>179</v>
      </c>
    </row>
    <row r="13" spans="1:2" s="65" customFormat="1" ht="34.5" customHeight="1">
      <c r="A13" s="94"/>
      <c r="B13" s="95"/>
    </row>
    <row r="14" spans="1:23" ht="25.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41"/>
      <c r="V14" s="41"/>
      <c r="W14" s="40"/>
    </row>
    <row r="15" spans="1:23" ht="25.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  <c r="U15" s="41"/>
      <c r="V15" s="41"/>
      <c r="W15" s="40"/>
    </row>
  </sheetData>
  <sheetProtection/>
  <mergeCells count="20">
    <mergeCell ref="L6:M6"/>
    <mergeCell ref="R6:S6"/>
    <mergeCell ref="D7:E7"/>
    <mergeCell ref="F7:G7"/>
    <mergeCell ref="H7:I7"/>
    <mergeCell ref="J7:K7"/>
    <mergeCell ref="L7:M7"/>
    <mergeCell ref="N7:O7"/>
    <mergeCell ref="P6:Q6"/>
    <mergeCell ref="P7:Q7"/>
    <mergeCell ref="B6:B7"/>
    <mergeCell ref="A6:A7"/>
    <mergeCell ref="A3:W3"/>
    <mergeCell ref="A4:W4"/>
    <mergeCell ref="C6:C7"/>
    <mergeCell ref="D6:E6"/>
    <mergeCell ref="F6:G6"/>
    <mergeCell ref="H6:I6"/>
    <mergeCell ref="J6:K6"/>
  </mergeCells>
  <dataValidations count="1">
    <dataValidation type="textLength" operator="greaterThan" showInputMessage="1" showErrorMessage="1" promptTitle="Grade Point" prompt="This is Grade Point obtained" errorTitle="Grade Point" error="Dont Change." sqref="O8:O12 M8:M12 G8:G12 I8:I12 K8:K12 E8:E12 Q8:Q12">
      <formula1>10</formula1>
    </dataValidation>
  </dataValidations>
  <printOptions horizontalCentered="1"/>
  <pageMargins left="0.826771653543307" right="0.511811023622047" top="0.433070866141732" bottom="0.748031496062992" header="0.31496062992126" footer="0.708661417322835"/>
  <pageSetup horizontalDpi="600" verticalDpi="600" orientation="landscape" paperSize="5" scale="70" r:id="rId1"/>
  <headerFooter>
    <oddFooter xml:space="preserve">&amp;L&amp;"-,Bold"&amp;18 1st Tabulator                                                  2nd Tabulator&amp;C&amp;"-,Bold"&amp;18  Asstt. Registrar (Acad)&amp;R&amp;"-,Bold"&amp;18Registrar                                             Dean (Acad)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7"/>
  <sheetViews>
    <sheetView view="pageBreakPreview" zoomScale="73" zoomScaleSheetLayoutView="73" zoomScalePageLayoutView="55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4" sqref="U4"/>
    </sheetView>
  </sheetViews>
  <sheetFormatPr defaultColWidth="9.140625" defaultRowHeight="15"/>
  <cols>
    <col min="2" max="2" width="23.140625" style="0" customWidth="1"/>
    <col min="3" max="3" width="10.7109375" style="0" customWidth="1"/>
    <col min="4" max="4" width="12.421875" style="0" customWidth="1"/>
    <col min="5" max="5" width="10.7109375" style="0" customWidth="1"/>
    <col min="6" max="6" width="13.140625" style="0" customWidth="1"/>
    <col min="7" max="7" width="10.7109375" style="0" customWidth="1"/>
    <col min="8" max="8" width="13.00390625" style="0" customWidth="1"/>
    <col min="9" max="9" width="10.7109375" style="0" customWidth="1"/>
    <col min="10" max="10" width="12.140625" style="0" customWidth="1"/>
    <col min="11" max="11" width="10.7109375" style="0" customWidth="1"/>
    <col min="12" max="12" width="10.421875" style="0" customWidth="1"/>
    <col min="13" max="13" width="10.7109375" style="0" customWidth="1"/>
    <col min="14" max="14" width="11.28125" style="0" customWidth="1"/>
    <col min="15" max="15" width="12.28125" style="0" customWidth="1"/>
    <col min="16" max="16" width="14.28125" style="0" customWidth="1"/>
    <col min="17" max="17" width="3.00390625" style="0" hidden="1" customWidth="1"/>
    <col min="18" max="19" width="13.421875" style="0" hidden="1" customWidth="1"/>
    <col min="20" max="20" width="14.140625" style="0" hidden="1" customWidth="1"/>
    <col min="21" max="21" width="47.00390625" style="0" customWidth="1"/>
  </cols>
  <sheetData>
    <row r="1" spans="2:16" ht="14.25">
      <c r="B1" t="s">
        <v>122</v>
      </c>
      <c r="C1" t="s">
        <v>123</v>
      </c>
      <c r="E1" t="s">
        <v>124</v>
      </c>
      <c r="G1" t="s">
        <v>125</v>
      </c>
      <c r="I1" t="s">
        <v>126</v>
      </c>
      <c r="K1" t="s">
        <v>127</v>
      </c>
      <c r="M1" t="s">
        <v>114</v>
      </c>
      <c r="P1" t="s">
        <v>3</v>
      </c>
    </row>
    <row r="2" spans="1:20" s="15" customFormat="1" ht="27.75" customHeight="1">
      <c r="A2" s="122" t="s">
        <v>200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s="15" customFormat="1" ht="24.75">
      <c r="A3" s="132" t="s">
        <v>205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4:16" ht="12" customHeight="1">
      <c r="N4" s="131"/>
      <c r="O4" s="131"/>
      <c r="P4" s="131"/>
    </row>
    <row r="5" spans="1:20" ht="35.25" customHeight="1">
      <c r="A5" s="129" t="s">
        <v>0</v>
      </c>
      <c r="B5" s="129" t="s">
        <v>1</v>
      </c>
      <c r="C5" s="119" t="s">
        <v>106</v>
      </c>
      <c r="D5" s="119"/>
      <c r="E5" s="119" t="s">
        <v>29</v>
      </c>
      <c r="F5" s="119"/>
      <c r="G5" s="119" t="s">
        <v>30</v>
      </c>
      <c r="H5" s="119"/>
      <c r="I5" s="119" t="s">
        <v>31</v>
      </c>
      <c r="J5" s="119"/>
      <c r="K5" s="119" t="s">
        <v>32</v>
      </c>
      <c r="L5" s="119"/>
      <c r="M5" s="119" t="s">
        <v>33</v>
      </c>
      <c r="N5" s="119"/>
      <c r="O5" s="125" t="s">
        <v>40</v>
      </c>
      <c r="P5" s="125"/>
      <c r="Q5" s="12" t="s">
        <v>4</v>
      </c>
      <c r="R5" s="12" t="s">
        <v>2</v>
      </c>
      <c r="S5" s="19" t="s">
        <v>9</v>
      </c>
      <c r="T5" s="50" t="s">
        <v>5</v>
      </c>
    </row>
    <row r="6" spans="1:20" ht="35.25" customHeight="1">
      <c r="A6" s="130"/>
      <c r="B6" s="130"/>
      <c r="C6" s="126" t="s">
        <v>67</v>
      </c>
      <c r="D6" s="127"/>
      <c r="E6" s="126" t="s">
        <v>68</v>
      </c>
      <c r="F6" s="127"/>
      <c r="G6" s="126" t="s">
        <v>69</v>
      </c>
      <c r="H6" s="127"/>
      <c r="I6" s="126" t="s">
        <v>70</v>
      </c>
      <c r="J6" s="127"/>
      <c r="K6" s="126" t="s">
        <v>63</v>
      </c>
      <c r="L6" s="127"/>
      <c r="M6" s="128" t="s">
        <v>71</v>
      </c>
      <c r="N6" s="128"/>
      <c r="O6" s="10" t="s">
        <v>8</v>
      </c>
      <c r="P6" s="11" t="s">
        <v>3</v>
      </c>
      <c r="Q6" s="2" t="s">
        <v>7</v>
      </c>
      <c r="R6" s="2" t="s">
        <v>6</v>
      </c>
      <c r="S6" s="17" t="s">
        <v>8</v>
      </c>
      <c r="T6" s="52" t="s">
        <v>107</v>
      </c>
    </row>
    <row r="7" spans="1:21" ht="35.25" customHeight="1">
      <c r="A7" s="96">
        <v>1</v>
      </c>
      <c r="B7" s="93" t="s">
        <v>157</v>
      </c>
      <c r="C7" s="60" t="s">
        <v>112</v>
      </c>
      <c r="D7" s="105">
        <f aca="true" t="shared" si="0" ref="D7:D14">IF(C7="AA",10,IF(C7="AB",9,IF(C7="BB",8,IF(C7="BC",7,IF(C7="CC",6,IF(C7="CD",5,IF(C7="DD",4,IF(C7="F",0))))))))</f>
        <v>5</v>
      </c>
      <c r="E7" s="63" t="s">
        <v>116</v>
      </c>
      <c r="F7" s="105">
        <f aca="true" t="shared" si="1" ref="F7:F14">IF(E7="AA",10,IF(E7="AB",9,IF(E7="BB",8,IF(E7="BC",7,IF(E7="CC",6,IF(E7="CD",5,IF(E7="DD",4,IF(E7="F",0))))))))</f>
        <v>4</v>
      </c>
      <c r="G7" s="63" t="s">
        <v>111</v>
      </c>
      <c r="H7" s="105">
        <f aca="true" t="shared" si="2" ref="H7:H14">IF(G7="AA",10,IF(G7="AB",9,IF(G7="BB",8,IF(G7="BC",7,IF(G7="CC",6,IF(G7="CD",5,IF(G7="DD",4,IF(G7="F",0))))))))</f>
        <v>8</v>
      </c>
      <c r="I7" s="111" t="s">
        <v>114</v>
      </c>
      <c r="J7" s="105">
        <f aca="true" t="shared" si="3" ref="J7:J14">IF(I7="AA",10,IF(I7="AB",9,IF(I7="BB",8,IF(I7="BC",7,IF(I7="CC",6,IF(I7="CD",5,IF(I7="DD",4,IF(I7="F",0))))))))</f>
        <v>0</v>
      </c>
      <c r="K7" s="63" t="s">
        <v>111</v>
      </c>
      <c r="L7" s="105">
        <f aca="true" t="shared" si="4" ref="L7:L14">IF(K7="AA",10,IF(K7="AB",9,IF(K7="BB",8,IF(K7="BC",7,IF(K7="CC",6,IF(K7="CD",5,IF(K7="DD",4,IF(K7="F",0))))))))</f>
        <v>8</v>
      </c>
      <c r="M7" s="60" t="s">
        <v>110</v>
      </c>
      <c r="N7" s="59">
        <f aca="true" t="shared" si="5" ref="N7:N14">IF(M7="AA",10,IF(M7="AB",9,IF(M7="BB",8,IF(M7="BC",7,IF(M7="CC",6,IF(M7="CD",5,IF(M7="DD",4,IF(M7="F",0))))))))</f>
        <v>9</v>
      </c>
      <c r="O7" s="25">
        <f aca="true" t="shared" si="6" ref="O7:O14">(D7*8+F7*8+H7*8+J7*8+L7*6+N7*2)</f>
        <v>202</v>
      </c>
      <c r="P7" s="26">
        <f aca="true" t="shared" si="7" ref="P7:P14">(O7/40)</f>
        <v>5.05</v>
      </c>
      <c r="Q7" s="2"/>
      <c r="R7" s="2"/>
      <c r="S7" s="90"/>
      <c r="T7" s="89"/>
      <c r="U7" s="76" t="s">
        <v>180</v>
      </c>
    </row>
    <row r="8" spans="1:21" ht="35.25" customHeight="1">
      <c r="A8" s="96">
        <v>2</v>
      </c>
      <c r="B8" s="93" t="s">
        <v>158</v>
      </c>
      <c r="C8" s="38" t="s">
        <v>112</v>
      </c>
      <c r="D8" s="28">
        <f t="shared" si="0"/>
        <v>5</v>
      </c>
      <c r="E8" s="38" t="s">
        <v>112</v>
      </c>
      <c r="F8" s="28">
        <f t="shared" si="1"/>
        <v>5</v>
      </c>
      <c r="G8" s="38" t="s">
        <v>115</v>
      </c>
      <c r="H8" s="28">
        <f t="shared" si="2"/>
        <v>7</v>
      </c>
      <c r="I8" s="112" t="s">
        <v>114</v>
      </c>
      <c r="J8" s="28">
        <f t="shared" si="3"/>
        <v>0</v>
      </c>
      <c r="K8" s="38" t="s">
        <v>111</v>
      </c>
      <c r="L8" s="28">
        <f t="shared" si="4"/>
        <v>8</v>
      </c>
      <c r="M8" s="23" t="s">
        <v>111</v>
      </c>
      <c r="N8" s="24">
        <f t="shared" si="5"/>
        <v>8</v>
      </c>
      <c r="O8" s="25">
        <f t="shared" si="6"/>
        <v>200</v>
      </c>
      <c r="P8" s="26">
        <f t="shared" si="7"/>
        <v>5</v>
      </c>
      <c r="Q8" s="2"/>
      <c r="R8" s="2"/>
      <c r="S8" s="90"/>
      <c r="T8" s="89"/>
      <c r="U8" s="76" t="s">
        <v>181</v>
      </c>
    </row>
    <row r="9" spans="1:21" s="4" customFormat="1" ht="28.5" customHeight="1">
      <c r="A9" s="96">
        <v>3</v>
      </c>
      <c r="B9" s="23" t="s">
        <v>134</v>
      </c>
      <c r="C9" s="23" t="s">
        <v>114</v>
      </c>
      <c r="D9" s="28">
        <f t="shared" si="0"/>
        <v>0</v>
      </c>
      <c r="E9" s="44" t="s">
        <v>116</v>
      </c>
      <c r="F9" s="28">
        <f t="shared" si="1"/>
        <v>4</v>
      </c>
      <c r="G9" s="29" t="s">
        <v>114</v>
      </c>
      <c r="H9" s="28">
        <f t="shared" si="2"/>
        <v>0</v>
      </c>
      <c r="I9" s="109" t="s">
        <v>114</v>
      </c>
      <c r="J9" s="28">
        <f t="shared" si="3"/>
        <v>0</v>
      </c>
      <c r="K9" s="29" t="s">
        <v>112</v>
      </c>
      <c r="L9" s="28">
        <f t="shared" si="4"/>
        <v>5</v>
      </c>
      <c r="M9" s="29" t="s">
        <v>110</v>
      </c>
      <c r="N9" s="24">
        <f t="shared" si="5"/>
        <v>9</v>
      </c>
      <c r="O9" s="25">
        <f t="shared" si="6"/>
        <v>80</v>
      </c>
      <c r="P9" s="26">
        <f t="shared" si="7"/>
        <v>2</v>
      </c>
      <c r="Q9" s="42">
        <v>62</v>
      </c>
      <c r="R9" s="23">
        <v>198</v>
      </c>
      <c r="S9" s="23">
        <v>76</v>
      </c>
      <c r="T9" s="27">
        <f>(O9+Q9+R9+S9)/(160)</f>
        <v>2.6</v>
      </c>
      <c r="U9" s="76" t="s">
        <v>138</v>
      </c>
    </row>
    <row r="10" spans="1:21" s="4" customFormat="1" ht="28.5" customHeight="1">
      <c r="A10" s="96">
        <v>4</v>
      </c>
      <c r="B10" s="23" t="s">
        <v>135</v>
      </c>
      <c r="C10" s="23" t="s">
        <v>114</v>
      </c>
      <c r="D10" s="28">
        <f t="shared" si="0"/>
        <v>0</v>
      </c>
      <c r="E10" s="23" t="s">
        <v>117</v>
      </c>
      <c r="F10" s="28">
        <f t="shared" si="1"/>
        <v>6</v>
      </c>
      <c r="G10" s="29" t="s">
        <v>117</v>
      </c>
      <c r="H10" s="28">
        <f t="shared" si="2"/>
        <v>6</v>
      </c>
      <c r="I10" s="109" t="s">
        <v>114</v>
      </c>
      <c r="J10" s="28">
        <f t="shared" si="3"/>
        <v>0</v>
      </c>
      <c r="K10" s="29" t="s">
        <v>111</v>
      </c>
      <c r="L10" s="28">
        <f t="shared" si="4"/>
        <v>8</v>
      </c>
      <c r="M10" s="29" t="s">
        <v>111</v>
      </c>
      <c r="N10" s="24">
        <f t="shared" si="5"/>
        <v>8</v>
      </c>
      <c r="O10" s="25">
        <f t="shared" si="6"/>
        <v>160</v>
      </c>
      <c r="P10" s="26">
        <f t="shared" si="7"/>
        <v>4</v>
      </c>
      <c r="Q10" s="23">
        <v>254</v>
      </c>
      <c r="R10" s="23">
        <v>300</v>
      </c>
      <c r="S10" s="23">
        <v>268</v>
      </c>
      <c r="T10" s="27">
        <f>(O10+Q10+R10+S10)/(160)</f>
        <v>6.1375</v>
      </c>
      <c r="U10" s="77" t="s">
        <v>139</v>
      </c>
    </row>
    <row r="11" spans="1:21" s="4" customFormat="1" ht="28.5" customHeight="1">
      <c r="A11" s="96">
        <v>5</v>
      </c>
      <c r="B11" s="23" t="s">
        <v>159</v>
      </c>
      <c r="C11" s="23" t="s">
        <v>116</v>
      </c>
      <c r="D11" s="28">
        <f t="shared" si="0"/>
        <v>4</v>
      </c>
      <c r="E11" s="23" t="s">
        <v>117</v>
      </c>
      <c r="F11" s="28">
        <f t="shared" si="1"/>
        <v>6</v>
      </c>
      <c r="G11" s="29" t="s">
        <v>117</v>
      </c>
      <c r="H11" s="28">
        <f t="shared" si="2"/>
        <v>6</v>
      </c>
      <c r="I11" s="109" t="s">
        <v>116</v>
      </c>
      <c r="J11" s="28">
        <f t="shared" si="3"/>
        <v>4</v>
      </c>
      <c r="K11" s="29" t="s">
        <v>115</v>
      </c>
      <c r="L11" s="28">
        <f t="shared" si="4"/>
        <v>7</v>
      </c>
      <c r="M11" s="29" t="s">
        <v>115</v>
      </c>
      <c r="N11" s="24">
        <f t="shared" si="5"/>
        <v>7</v>
      </c>
      <c r="O11" s="25">
        <f t="shared" si="6"/>
        <v>216</v>
      </c>
      <c r="P11" s="26">
        <f t="shared" si="7"/>
        <v>5.4</v>
      </c>
      <c r="Q11" s="23"/>
      <c r="R11" s="23"/>
      <c r="S11" s="23"/>
      <c r="T11" s="27"/>
      <c r="U11" s="76" t="s">
        <v>182</v>
      </c>
    </row>
    <row r="12" spans="1:21" s="4" customFormat="1" ht="28.5" customHeight="1">
      <c r="A12" s="96">
        <v>6</v>
      </c>
      <c r="B12" s="23" t="s">
        <v>137</v>
      </c>
      <c r="C12" s="23" t="s">
        <v>114</v>
      </c>
      <c r="D12" s="28">
        <f t="shared" si="0"/>
        <v>0</v>
      </c>
      <c r="E12" s="23" t="s">
        <v>114</v>
      </c>
      <c r="F12" s="28">
        <f t="shared" si="1"/>
        <v>0</v>
      </c>
      <c r="G12" s="23" t="s">
        <v>112</v>
      </c>
      <c r="H12" s="28">
        <f t="shared" si="2"/>
        <v>5</v>
      </c>
      <c r="I12" s="109" t="s">
        <v>114</v>
      </c>
      <c r="J12" s="28">
        <f t="shared" si="3"/>
        <v>0</v>
      </c>
      <c r="K12" s="29" t="s">
        <v>111</v>
      </c>
      <c r="L12" s="28">
        <f t="shared" si="4"/>
        <v>8</v>
      </c>
      <c r="M12" s="29" t="s">
        <v>113</v>
      </c>
      <c r="N12" s="24">
        <f t="shared" si="5"/>
        <v>10</v>
      </c>
      <c r="O12" s="25">
        <f t="shared" si="6"/>
        <v>108</v>
      </c>
      <c r="P12" s="26">
        <f t="shared" si="7"/>
        <v>2.7</v>
      </c>
      <c r="Q12" s="23"/>
      <c r="R12" s="23"/>
      <c r="S12" s="23"/>
      <c r="T12" s="27"/>
      <c r="U12" s="77" t="s">
        <v>140</v>
      </c>
    </row>
    <row r="13" spans="1:21" s="4" customFormat="1" ht="28.5" customHeight="1">
      <c r="A13" s="96">
        <v>7</v>
      </c>
      <c r="B13" s="23" t="s">
        <v>136</v>
      </c>
      <c r="C13" s="23" t="s">
        <v>114</v>
      </c>
      <c r="D13" s="28">
        <f t="shared" si="0"/>
        <v>0</v>
      </c>
      <c r="E13" s="109" t="s">
        <v>116</v>
      </c>
      <c r="F13" s="28">
        <f t="shared" si="1"/>
        <v>4</v>
      </c>
      <c r="G13" s="29" t="s">
        <v>117</v>
      </c>
      <c r="H13" s="28">
        <f t="shared" si="2"/>
        <v>6</v>
      </c>
      <c r="I13" s="23" t="s">
        <v>114</v>
      </c>
      <c r="J13" s="28">
        <f t="shared" si="3"/>
        <v>0</v>
      </c>
      <c r="K13" s="29" t="s">
        <v>111</v>
      </c>
      <c r="L13" s="28">
        <f t="shared" si="4"/>
        <v>8</v>
      </c>
      <c r="M13" s="29" t="s">
        <v>113</v>
      </c>
      <c r="N13" s="24">
        <f t="shared" si="5"/>
        <v>10</v>
      </c>
      <c r="O13" s="25">
        <f t="shared" si="6"/>
        <v>148</v>
      </c>
      <c r="P13" s="26">
        <f t="shared" si="7"/>
        <v>3.7</v>
      </c>
      <c r="Q13" s="75"/>
      <c r="R13" s="75"/>
      <c r="S13" s="75"/>
      <c r="T13" s="75"/>
      <c r="U13" s="77" t="s">
        <v>141</v>
      </c>
    </row>
    <row r="14" spans="1:21" s="4" customFormat="1" ht="28.5" customHeight="1">
      <c r="A14" s="96">
        <v>8</v>
      </c>
      <c r="B14" s="23" t="s">
        <v>12</v>
      </c>
      <c r="C14" s="109" t="s">
        <v>114</v>
      </c>
      <c r="D14" s="28">
        <f t="shared" si="0"/>
        <v>0</v>
      </c>
      <c r="E14" s="44" t="s">
        <v>112</v>
      </c>
      <c r="F14" s="28">
        <f t="shared" si="1"/>
        <v>5</v>
      </c>
      <c r="G14" s="29" t="s">
        <v>116</v>
      </c>
      <c r="H14" s="28">
        <f t="shared" si="2"/>
        <v>4</v>
      </c>
      <c r="I14" s="23" t="s">
        <v>114</v>
      </c>
      <c r="J14" s="28">
        <f t="shared" si="3"/>
        <v>0</v>
      </c>
      <c r="K14" s="29" t="s">
        <v>117</v>
      </c>
      <c r="L14" s="28">
        <f t="shared" si="4"/>
        <v>6</v>
      </c>
      <c r="M14" s="29" t="s">
        <v>110</v>
      </c>
      <c r="N14" s="24">
        <f t="shared" si="5"/>
        <v>9</v>
      </c>
      <c r="O14" s="25">
        <f t="shared" si="6"/>
        <v>126</v>
      </c>
      <c r="P14" s="26">
        <f t="shared" si="7"/>
        <v>3.15</v>
      </c>
      <c r="Q14" s="42">
        <v>62</v>
      </c>
      <c r="R14" s="23">
        <v>198</v>
      </c>
      <c r="S14" s="23">
        <v>76</v>
      </c>
      <c r="T14" s="27">
        <f>(O14+Q14+R14+S14)/(160)</f>
        <v>2.8875</v>
      </c>
      <c r="U14" s="77" t="s">
        <v>98</v>
      </c>
    </row>
    <row r="15" spans="1:21" ht="25.5">
      <c r="A15" s="40"/>
      <c r="B15" s="40"/>
      <c r="C15" s="40"/>
      <c r="D15" s="40"/>
      <c r="E15" s="5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3"/>
      <c r="R15" s="40"/>
      <c r="S15" s="40"/>
      <c r="T15" s="40"/>
      <c r="U15" s="40"/>
    </row>
    <row r="16" spans="1:21" ht="25.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ht="25.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</sheetData>
  <sheetProtection/>
  <mergeCells count="18">
    <mergeCell ref="N4:P4"/>
    <mergeCell ref="A2:T2"/>
    <mergeCell ref="A3:T3"/>
    <mergeCell ref="O5:P5"/>
    <mergeCell ref="C6:D6"/>
    <mergeCell ref="E6:F6"/>
    <mergeCell ref="G6:H6"/>
    <mergeCell ref="K5:L5"/>
    <mergeCell ref="M5:N5"/>
    <mergeCell ref="K6:L6"/>
    <mergeCell ref="M6:N6"/>
    <mergeCell ref="A5:A6"/>
    <mergeCell ref="B5:B6"/>
    <mergeCell ref="C5:D5"/>
    <mergeCell ref="E5:F5"/>
    <mergeCell ref="G5:H5"/>
    <mergeCell ref="I5:J5"/>
    <mergeCell ref="I6:J6"/>
  </mergeCells>
  <dataValidations count="1">
    <dataValidation type="textLength" operator="greaterThan" showInputMessage="1" showErrorMessage="1" promptTitle="Grade Point" prompt="This is Grade Point obtained" errorTitle="Grade Point" error="Dont Change." sqref="J7:J14 D7:D14 H7:H14 F7:F14 N7:N14 L7:L14">
      <formula1>10</formula1>
    </dataValidation>
  </dataValidations>
  <printOptions horizontalCentered="1"/>
  <pageMargins left="0.590551181102362" right="0.275590551181102" top="0.433070866141732" bottom="0.748031496062992" header="0.31496062992126" footer="0.905511811023622"/>
  <pageSetup horizontalDpi="600" verticalDpi="600" orientation="landscape" paperSize="5" scale="80" r:id="rId1"/>
  <headerFooter>
    <oddFooter xml:space="preserve">&amp;L&amp;"-,Bold"&amp;14 1st Tabulator                                                          2nd Tabulator  &amp;C&amp;"-,Bold"&amp;14                            Asstt Registrar (Acad)&amp;R&amp;"-,Bold"&amp;14Registrar                                          Dean (AA)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52"/>
  <sheetViews>
    <sheetView view="pageBreakPreview" zoomScale="61" zoomScaleNormal="48" zoomScaleSheetLayoutView="61" zoomScalePageLayoutView="42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9" sqref="F39"/>
    </sheetView>
  </sheetViews>
  <sheetFormatPr defaultColWidth="9.140625" defaultRowHeight="15"/>
  <cols>
    <col min="1" max="1" width="8.28125" style="0" customWidth="1"/>
    <col min="2" max="2" width="25.00390625" style="0" customWidth="1"/>
    <col min="3" max="3" width="13.140625" style="0" customWidth="1"/>
    <col min="4" max="4" width="10.8515625" style="0" customWidth="1"/>
    <col min="5" max="5" width="12.140625" style="0" customWidth="1"/>
    <col min="6" max="6" width="12.00390625" style="0" customWidth="1"/>
    <col min="7" max="7" width="13.140625" style="0" customWidth="1"/>
    <col min="8" max="8" width="11.57421875" style="0" customWidth="1"/>
    <col min="9" max="9" width="13.00390625" style="0" customWidth="1"/>
    <col min="10" max="10" width="10.421875" style="0" customWidth="1"/>
    <col min="11" max="11" width="13.421875" style="0" customWidth="1"/>
    <col min="12" max="12" width="12.00390625" style="0" customWidth="1"/>
    <col min="13" max="13" width="13.28125" style="0" customWidth="1"/>
    <col min="14" max="14" width="11.7109375" style="0" customWidth="1"/>
    <col min="15" max="15" width="12.57421875" style="0" customWidth="1"/>
    <col min="16" max="16" width="10.28125" style="0" customWidth="1"/>
    <col min="17" max="17" width="12.421875" style="0" customWidth="1"/>
    <col min="18" max="18" width="11.140625" style="0" customWidth="1"/>
    <col min="19" max="19" width="0.2890625" style="6" customWidth="1"/>
    <col min="20" max="21" width="14.7109375" style="6" hidden="1" customWidth="1"/>
    <col min="22" max="22" width="17.140625" style="0" hidden="1" customWidth="1"/>
    <col min="23" max="23" width="47.28125" style="0" customWidth="1"/>
  </cols>
  <sheetData>
    <row r="1" spans="2:18" ht="14.25">
      <c r="B1" t="s">
        <v>199</v>
      </c>
      <c r="C1" t="s">
        <v>123</v>
      </c>
      <c r="E1" t="s">
        <v>124</v>
      </c>
      <c r="G1" t="s">
        <v>125</v>
      </c>
      <c r="I1" t="s">
        <v>126</v>
      </c>
      <c r="K1" t="s">
        <v>127</v>
      </c>
      <c r="M1" t="s">
        <v>114</v>
      </c>
      <c r="O1" t="s">
        <v>129</v>
      </c>
      <c r="R1" t="s">
        <v>3</v>
      </c>
    </row>
    <row r="2" spans="1:22" s="15" customFormat="1" ht="27.75">
      <c r="A2" s="122" t="s">
        <v>133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3" s="15" customFormat="1" ht="27.75">
      <c r="A3" s="117"/>
      <c r="B3" s="135" t="s">
        <v>206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5" spans="1:22" ht="36.75" customHeight="1">
      <c r="A5" s="129" t="s">
        <v>0</v>
      </c>
      <c r="B5" s="129" t="s">
        <v>1</v>
      </c>
      <c r="C5" s="138" t="s">
        <v>34</v>
      </c>
      <c r="D5" s="134"/>
      <c r="E5" s="134" t="s">
        <v>35</v>
      </c>
      <c r="F5" s="134"/>
      <c r="G5" s="134" t="s">
        <v>36</v>
      </c>
      <c r="H5" s="134"/>
      <c r="I5" s="134" t="s">
        <v>37</v>
      </c>
      <c r="J5" s="134"/>
      <c r="K5" s="134" t="s">
        <v>32</v>
      </c>
      <c r="L5" s="134"/>
      <c r="M5" s="134" t="s">
        <v>38</v>
      </c>
      <c r="N5" s="134"/>
      <c r="O5" s="134" t="s">
        <v>39</v>
      </c>
      <c r="P5" s="134"/>
      <c r="Q5" s="136" t="s">
        <v>40</v>
      </c>
      <c r="R5" s="136"/>
      <c r="S5" s="33" t="s">
        <v>4</v>
      </c>
      <c r="T5" s="33" t="s">
        <v>2</v>
      </c>
      <c r="U5" s="34" t="s">
        <v>9</v>
      </c>
      <c r="V5" s="51" t="s">
        <v>5</v>
      </c>
    </row>
    <row r="6" spans="1:22" ht="61.5" customHeight="1">
      <c r="A6" s="130"/>
      <c r="B6" s="130"/>
      <c r="C6" s="137" t="s">
        <v>72</v>
      </c>
      <c r="D6" s="133"/>
      <c r="E6" s="133" t="s">
        <v>73</v>
      </c>
      <c r="F6" s="133"/>
      <c r="G6" s="133" t="s">
        <v>74</v>
      </c>
      <c r="H6" s="133"/>
      <c r="I6" s="133" t="s">
        <v>75</v>
      </c>
      <c r="J6" s="133"/>
      <c r="K6" s="133" t="s">
        <v>76</v>
      </c>
      <c r="L6" s="133"/>
      <c r="M6" s="133" t="s">
        <v>77</v>
      </c>
      <c r="N6" s="133"/>
      <c r="O6" s="133" t="s">
        <v>78</v>
      </c>
      <c r="P6" s="133"/>
      <c r="Q6" s="7" t="s">
        <v>8</v>
      </c>
      <c r="R6" s="11" t="s">
        <v>3</v>
      </c>
      <c r="S6" s="35" t="s">
        <v>7</v>
      </c>
      <c r="T6" s="35" t="s">
        <v>6</v>
      </c>
      <c r="U6" s="7" t="s">
        <v>8</v>
      </c>
      <c r="V6" s="52" t="s">
        <v>107</v>
      </c>
    </row>
    <row r="7" spans="1:23" ht="39" customHeight="1">
      <c r="A7" s="96">
        <v>1</v>
      </c>
      <c r="B7" s="23" t="s">
        <v>160</v>
      </c>
      <c r="C7" s="106" t="s">
        <v>115</v>
      </c>
      <c r="D7" s="24">
        <f aca="true" t="shared" si="0" ref="D7:N20">IF(C7="AA",10,IF(C7="AB",9,IF(C7="BB",8,IF(C7="BC",7,IF(C7="CC",6,IF(C7="CD",5,IF(C7="DD",4,IF(C7="F",0))))))))</f>
        <v>7</v>
      </c>
      <c r="E7" s="38" t="s">
        <v>117</v>
      </c>
      <c r="F7" s="24">
        <f t="shared" si="0"/>
        <v>6</v>
      </c>
      <c r="G7" s="112" t="s">
        <v>114</v>
      </c>
      <c r="H7" s="24">
        <f t="shared" si="0"/>
        <v>0</v>
      </c>
      <c r="I7" s="38" t="s">
        <v>117</v>
      </c>
      <c r="J7" s="24">
        <f t="shared" si="0"/>
        <v>6</v>
      </c>
      <c r="K7" s="38" t="s">
        <v>117</v>
      </c>
      <c r="L7" s="24">
        <f t="shared" si="0"/>
        <v>6</v>
      </c>
      <c r="M7" s="38" t="s">
        <v>111</v>
      </c>
      <c r="N7" s="24">
        <f t="shared" si="0"/>
        <v>8</v>
      </c>
      <c r="O7" s="38" t="s">
        <v>113</v>
      </c>
      <c r="P7" s="24">
        <f>IF(O7="AA",10,IF(O7="AB",9,IF(O7="BB",8,IF(O7="BC",7,IF(O7="CC",6,IF(O7="CD",5,IF(O7="DD",4,IF(O7="F",0))))))))</f>
        <v>10</v>
      </c>
      <c r="Q7" s="25">
        <f aca="true" t="shared" si="1" ref="Q7:Q20">(D7*8+F7*8+H7*8+J7*6+L7*6+N7*2+P7*2)</f>
        <v>212</v>
      </c>
      <c r="R7" s="26">
        <f aca="true" t="shared" si="2" ref="R7:R20">(Q7/40)</f>
        <v>5.3</v>
      </c>
      <c r="S7" s="35"/>
      <c r="T7" s="35"/>
      <c r="U7" s="92"/>
      <c r="V7" s="91"/>
      <c r="W7" s="103" t="s">
        <v>183</v>
      </c>
    </row>
    <row r="8" spans="1:23" ht="33.75" customHeight="1">
      <c r="A8" s="101">
        <v>2</v>
      </c>
      <c r="B8" s="23" t="s">
        <v>13</v>
      </c>
      <c r="C8" s="23" t="s">
        <v>112</v>
      </c>
      <c r="D8" s="24">
        <f t="shared" si="0"/>
        <v>5</v>
      </c>
      <c r="E8" s="23" t="s">
        <v>114</v>
      </c>
      <c r="F8" s="24">
        <f t="shared" si="0"/>
        <v>0</v>
      </c>
      <c r="G8" s="97" t="s">
        <v>114</v>
      </c>
      <c r="H8" s="24">
        <f t="shared" si="0"/>
        <v>0</v>
      </c>
      <c r="I8" s="29" t="s">
        <v>117</v>
      </c>
      <c r="J8" s="24">
        <f t="shared" si="0"/>
        <v>6</v>
      </c>
      <c r="K8" s="23" t="s">
        <v>115</v>
      </c>
      <c r="L8" s="24">
        <f t="shared" si="0"/>
        <v>7</v>
      </c>
      <c r="M8" s="23" t="s">
        <v>110</v>
      </c>
      <c r="N8" s="24">
        <f t="shared" si="0"/>
        <v>9</v>
      </c>
      <c r="O8" s="23" t="s">
        <v>110</v>
      </c>
      <c r="P8" s="24">
        <f aca="true" t="shared" si="3" ref="P8:P20">IF(O8="AA",10,IF(O8="AB",9,IF(O8="BB",8,IF(O8="BC",7,IF(O8="CC",6,IF(O8="CD",5,IF(O8="DD",4,IF(O8="F",0))))))))</f>
        <v>9</v>
      </c>
      <c r="Q8" s="25">
        <f t="shared" si="1"/>
        <v>154</v>
      </c>
      <c r="R8" s="26">
        <f t="shared" si="2"/>
        <v>3.85</v>
      </c>
      <c r="S8" s="38">
        <v>244</v>
      </c>
      <c r="T8" s="38">
        <v>270</v>
      </c>
      <c r="U8" s="23">
        <v>164</v>
      </c>
      <c r="V8" s="78">
        <f>(Q8+S8+T8+U8)/(160)</f>
        <v>5.2</v>
      </c>
      <c r="W8" s="103" t="s">
        <v>99</v>
      </c>
    </row>
    <row r="9" spans="1:23" ht="33.75" customHeight="1">
      <c r="A9" s="96">
        <v>3</v>
      </c>
      <c r="B9" s="23" t="s">
        <v>161</v>
      </c>
      <c r="C9" s="23" t="s">
        <v>112</v>
      </c>
      <c r="D9" s="24">
        <f t="shared" si="0"/>
        <v>5</v>
      </c>
      <c r="E9" s="23" t="s">
        <v>116</v>
      </c>
      <c r="F9" s="24">
        <f t="shared" si="0"/>
        <v>4</v>
      </c>
      <c r="G9" s="110" t="s">
        <v>114</v>
      </c>
      <c r="H9" s="24">
        <f t="shared" si="0"/>
        <v>0</v>
      </c>
      <c r="I9" s="29" t="s">
        <v>110</v>
      </c>
      <c r="J9" s="24">
        <f t="shared" si="0"/>
        <v>9</v>
      </c>
      <c r="K9" s="23" t="s">
        <v>110</v>
      </c>
      <c r="L9" s="24">
        <f t="shared" si="0"/>
        <v>9</v>
      </c>
      <c r="M9" s="23" t="s">
        <v>110</v>
      </c>
      <c r="N9" s="24">
        <f t="shared" si="0"/>
        <v>9</v>
      </c>
      <c r="O9" s="23" t="s">
        <v>110</v>
      </c>
      <c r="P9" s="24">
        <f t="shared" si="3"/>
        <v>9</v>
      </c>
      <c r="Q9" s="25">
        <f t="shared" si="1"/>
        <v>216</v>
      </c>
      <c r="R9" s="26">
        <f t="shared" si="2"/>
        <v>5.4</v>
      </c>
      <c r="S9" s="38"/>
      <c r="T9" s="38"/>
      <c r="U9" s="23"/>
      <c r="V9" s="78"/>
      <c r="W9" s="103" t="s">
        <v>184</v>
      </c>
    </row>
    <row r="10" spans="1:23" ht="33.75" customHeight="1">
      <c r="A10" s="101">
        <v>4</v>
      </c>
      <c r="B10" s="23" t="s">
        <v>162</v>
      </c>
      <c r="C10" s="23" t="s">
        <v>117</v>
      </c>
      <c r="D10" s="24">
        <f t="shared" si="0"/>
        <v>6</v>
      </c>
      <c r="E10" s="23" t="s">
        <v>116</v>
      </c>
      <c r="F10" s="24">
        <f t="shared" si="0"/>
        <v>4</v>
      </c>
      <c r="G10" s="110" t="s">
        <v>114</v>
      </c>
      <c r="H10" s="24">
        <f t="shared" si="0"/>
        <v>0</v>
      </c>
      <c r="I10" s="29" t="s">
        <v>117</v>
      </c>
      <c r="J10" s="24">
        <f t="shared" si="0"/>
        <v>6</v>
      </c>
      <c r="K10" s="23" t="s">
        <v>111</v>
      </c>
      <c r="L10" s="24">
        <f t="shared" si="0"/>
        <v>8</v>
      </c>
      <c r="M10" s="23" t="s">
        <v>113</v>
      </c>
      <c r="N10" s="24">
        <f t="shared" si="0"/>
        <v>10</v>
      </c>
      <c r="O10" s="23" t="s">
        <v>110</v>
      </c>
      <c r="P10" s="24">
        <f t="shared" si="3"/>
        <v>9</v>
      </c>
      <c r="Q10" s="25">
        <f t="shared" si="1"/>
        <v>202</v>
      </c>
      <c r="R10" s="26">
        <f t="shared" si="2"/>
        <v>5.05</v>
      </c>
      <c r="S10" s="38"/>
      <c r="T10" s="38"/>
      <c r="U10" s="23"/>
      <c r="V10" s="78"/>
      <c r="W10" s="103" t="s">
        <v>185</v>
      </c>
    </row>
    <row r="11" spans="1:23" ht="33.75" customHeight="1">
      <c r="A11" s="96">
        <v>5</v>
      </c>
      <c r="B11" s="23" t="s">
        <v>163</v>
      </c>
      <c r="C11" s="23" t="s">
        <v>117</v>
      </c>
      <c r="D11" s="24">
        <f t="shared" si="0"/>
        <v>6</v>
      </c>
      <c r="E11" s="23" t="s">
        <v>112</v>
      </c>
      <c r="F11" s="24">
        <f t="shared" si="0"/>
        <v>5</v>
      </c>
      <c r="G11" s="110" t="s">
        <v>116</v>
      </c>
      <c r="H11" s="24">
        <f t="shared" si="0"/>
        <v>4</v>
      </c>
      <c r="I11" s="29" t="s">
        <v>110</v>
      </c>
      <c r="J11" s="24">
        <f t="shared" si="0"/>
        <v>9</v>
      </c>
      <c r="K11" s="23" t="s">
        <v>111</v>
      </c>
      <c r="L11" s="24">
        <f t="shared" si="0"/>
        <v>8</v>
      </c>
      <c r="M11" s="23" t="s">
        <v>110</v>
      </c>
      <c r="N11" s="24">
        <f t="shared" si="0"/>
        <v>9</v>
      </c>
      <c r="O11" s="23" t="s">
        <v>111</v>
      </c>
      <c r="P11" s="24">
        <f t="shared" si="3"/>
        <v>8</v>
      </c>
      <c r="Q11" s="25">
        <f t="shared" si="1"/>
        <v>256</v>
      </c>
      <c r="R11" s="26">
        <f t="shared" si="2"/>
        <v>6.4</v>
      </c>
      <c r="S11" s="38"/>
      <c r="T11" s="38"/>
      <c r="U11" s="23"/>
      <c r="V11" s="78"/>
      <c r="W11" s="103" t="s">
        <v>186</v>
      </c>
    </row>
    <row r="12" spans="1:23" ht="33.75" customHeight="1">
      <c r="A12" s="101">
        <v>6</v>
      </c>
      <c r="B12" s="23" t="s">
        <v>164</v>
      </c>
      <c r="C12" s="23" t="s">
        <v>117</v>
      </c>
      <c r="D12" s="24">
        <f t="shared" si="0"/>
        <v>6</v>
      </c>
      <c r="E12" s="23" t="s">
        <v>112</v>
      </c>
      <c r="F12" s="24">
        <f t="shared" si="0"/>
        <v>5</v>
      </c>
      <c r="G12" s="110" t="s">
        <v>114</v>
      </c>
      <c r="H12" s="24">
        <f t="shared" si="0"/>
        <v>0</v>
      </c>
      <c r="I12" s="29" t="s">
        <v>115</v>
      </c>
      <c r="J12" s="24">
        <f t="shared" si="0"/>
        <v>7</v>
      </c>
      <c r="K12" s="23" t="s">
        <v>111</v>
      </c>
      <c r="L12" s="24">
        <f t="shared" si="0"/>
        <v>8</v>
      </c>
      <c r="M12" s="23" t="s">
        <v>113</v>
      </c>
      <c r="N12" s="24">
        <f t="shared" si="0"/>
        <v>10</v>
      </c>
      <c r="O12" s="23" t="s">
        <v>113</v>
      </c>
      <c r="P12" s="24">
        <f t="shared" si="3"/>
        <v>10</v>
      </c>
      <c r="Q12" s="25">
        <f t="shared" si="1"/>
        <v>218</v>
      </c>
      <c r="R12" s="26">
        <f t="shared" si="2"/>
        <v>5.45</v>
      </c>
      <c r="S12" s="38"/>
      <c r="T12" s="38"/>
      <c r="U12" s="23"/>
      <c r="V12" s="78"/>
      <c r="W12" s="103" t="s">
        <v>187</v>
      </c>
    </row>
    <row r="13" spans="1:23" ht="33.75" customHeight="1">
      <c r="A13" s="96">
        <v>7</v>
      </c>
      <c r="B13" s="23" t="s">
        <v>14</v>
      </c>
      <c r="C13" s="29" t="s">
        <v>116</v>
      </c>
      <c r="D13" s="24">
        <f t="shared" si="0"/>
        <v>4</v>
      </c>
      <c r="E13" s="23" t="s">
        <v>116</v>
      </c>
      <c r="F13" s="24">
        <f t="shared" si="0"/>
        <v>4</v>
      </c>
      <c r="G13" s="109" t="s">
        <v>114</v>
      </c>
      <c r="H13" s="24">
        <f t="shared" si="0"/>
        <v>0</v>
      </c>
      <c r="I13" s="23" t="s">
        <v>116</v>
      </c>
      <c r="J13" s="24">
        <f t="shared" si="0"/>
        <v>4</v>
      </c>
      <c r="K13" s="29" t="s">
        <v>117</v>
      </c>
      <c r="L13" s="24">
        <f t="shared" si="0"/>
        <v>6</v>
      </c>
      <c r="M13" s="23" t="s">
        <v>110</v>
      </c>
      <c r="N13" s="24">
        <f t="shared" si="0"/>
        <v>9</v>
      </c>
      <c r="O13" s="23" t="s">
        <v>117</v>
      </c>
      <c r="P13" s="24">
        <f t="shared" si="3"/>
        <v>6</v>
      </c>
      <c r="Q13" s="25">
        <f t="shared" si="1"/>
        <v>154</v>
      </c>
      <c r="R13" s="26">
        <f t="shared" si="2"/>
        <v>3.85</v>
      </c>
      <c r="S13" s="38">
        <v>120</v>
      </c>
      <c r="T13" s="38">
        <v>160</v>
      </c>
      <c r="U13" s="39">
        <v>48</v>
      </c>
      <c r="V13" s="78">
        <f>(Q13+S13+T13+U13)/(160)</f>
        <v>3.0125</v>
      </c>
      <c r="W13" s="103" t="s">
        <v>100</v>
      </c>
    </row>
    <row r="14" spans="1:23" ht="33.75" customHeight="1">
      <c r="A14" s="101">
        <v>8</v>
      </c>
      <c r="B14" s="23" t="s">
        <v>165</v>
      </c>
      <c r="C14" s="29" t="s">
        <v>115</v>
      </c>
      <c r="D14" s="24">
        <f t="shared" si="0"/>
        <v>7</v>
      </c>
      <c r="E14" s="23" t="s">
        <v>117</v>
      </c>
      <c r="F14" s="24">
        <f t="shared" si="0"/>
        <v>6</v>
      </c>
      <c r="G14" s="109" t="s">
        <v>117</v>
      </c>
      <c r="H14" s="24">
        <f t="shared" si="0"/>
        <v>6</v>
      </c>
      <c r="I14" s="23" t="s">
        <v>115</v>
      </c>
      <c r="J14" s="24">
        <f t="shared" si="0"/>
        <v>7</v>
      </c>
      <c r="K14" s="29" t="s">
        <v>110</v>
      </c>
      <c r="L14" s="24">
        <f t="shared" si="0"/>
        <v>9</v>
      </c>
      <c r="M14" s="23" t="s">
        <v>111</v>
      </c>
      <c r="N14" s="24">
        <f t="shared" si="0"/>
        <v>8</v>
      </c>
      <c r="O14" s="23" t="s">
        <v>110</v>
      </c>
      <c r="P14" s="24">
        <f t="shared" si="3"/>
        <v>9</v>
      </c>
      <c r="Q14" s="25">
        <f t="shared" si="1"/>
        <v>282</v>
      </c>
      <c r="R14" s="26">
        <f t="shared" si="2"/>
        <v>7.05</v>
      </c>
      <c r="S14" s="38"/>
      <c r="T14" s="38"/>
      <c r="U14" s="39"/>
      <c r="V14" s="78"/>
      <c r="W14" s="103" t="s">
        <v>188</v>
      </c>
    </row>
    <row r="15" spans="1:23" ht="33.75" customHeight="1">
      <c r="A15" s="96">
        <v>9</v>
      </c>
      <c r="B15" s="23" t="s">
        <v>15</v>
      </c>
      <c r="C15" s="29" t="s">
        <v>112</v>
      </c>
      <c r="D15" s="24">
        <f t="shared" si="0"/>
        <v>5</v>
      </c>
      <c r="E15" s="23" t="s">
        <v>114</v>
      </c>
      <c r="F15" s="24">
        <f t="shared" si="0"/>
        <v>0</v>
      </c>
      <c r="G15" s="109" t="s">
        <v>114</v>
      </c>
      <c r="H15" s="24">
        <f t="shared" si="0"/>
        <v>0</v>
      </c>
      <c r="I15" s="29" t="s">
        <v>116</v>
      </c>
      <c r="J15" s="24">
        <f t="shared" si="0"/>
        <v>4</v>
      </c>
      <c r="K15" s="29" t="s">
        <v>111</v>
      </c>
      <c r="L15" s="24">
        <f t="shared" si="0"/>
        <v>8</v>
      </c>
      <c r="M15" s="23" t="s">
        <v>111</v>
      </c>
      <c r="N15" s="24">
        <f t="shared" si="0"/>
        <v>8</v>
      </c>
      <c r="O15" s="23" t="s">
        <v>115</v>
      </c>
      <c r="P15" s="24">
        <f t="shared" si="3"/>
        <v>7</v>
      </c>
      <c r="Q15" s="25">
        <f t="shared" si="1"/>
        <v>142</v>
      </c>
      <c r="R15" s="26">
        <f t="shared" si="2"/>
        <v>3.55</v>
      </c>
      <c r="S15" s="38">
        <v>293</v>
      </c>
      <c r="T15" s="38">
        <v>272</v>
      </c>
      <c r="U15" s="39">
        <v>56</v>
      </c>
      <c r="V15" s="78">
        <f>(Q15+S15+T15+U15)/(160)</f>
        <v>4.76875</v>
      </c>
      <c r="W15" s="103" t="s">
        <v>101</v>
      </c>
    </row>
    <row r="16" spans="1:23" ht="33.75" customHeight="1">
      <c r="A16" s="101">
        <v>10</v>
      </c>
      <c r="B16" s="23" t="s">
        <v>166</v>
      </c>
      <c r="C16" s="29" t="s">
        <v>117</v>
      </c>
      <c r="D16" s="24">
        <f t="shared" si="0"/>
        <v>6</v>
      </c>
      <c r="E16" s="23" t="s">
        <v>116</v>
      </c>
      <c r="F16" s="24">
        <f t="shared" si="0"/>
        <v>4</v>
      </c>
      <c r="G16" s="109" t="s">
        <v>114</v>
      </c>
      <c r="H16" s="24">
        <f t="shared" si="0"/>
        <v>0</v>
      </c>
      <c r="I16" s="29" t="s">
        <v>117</v>
      </c>
      <c r="J16" s="24">
        <f t="shared" si="0"/>
        <v>6</v>
      </c>
      <c r="K16" s="29" t="s">
        <v>115</v>
      </c>
      <c r="L16" s="24">
        <f t="shared" si="0"/>
        <v>7</v>
      </c>
      <c r="M16" s="23" t="s">
        <v>110</v>
      </c>
      <c r="N16" s="24">
        <f t="shared" si="0"/>
        <v>9</v>
      </c>
      <c r="O16" s="23" t="s">
        <v>110</v>
      </c>
      <c r="P16" s="24">
        <f t="shared" si="3"/>
        <v>9</v>
      </c>
      <c r="Q16" s="25">
        <f t="shared" si="1"/>
        <v>194</v>
      </c>
      <c r="R16" s="26">
        <f t="shared" si="2"/>
        <v>4.85</v>
      </c>
      <c r="S16" s="38"/>
      <c r="T16" s="38"/>
      <c r="U16" s="39"/>
      <c r="V16" s="78"/>
      <c r="W16" s="103" t="s">
        <v>189</v>
      </c>
    </row>
    <row r="17" spans="1:23" ht="33.75" customHeight="1">
      <c r="A17" s="96">
        <v>11</v>
      </c>
      <c r="B17" s="23" t="s">
        <v>167</v>
      </c>
      <c r="C17" s="29" t="s">
        <v>117</v>
      </c>
      <c r="D17" s="24">
        <f t="shared" si="0"/>
        <v>6</v>
      </c>
      <c r="E17" s="23" t="s">
        <v>112</v>
      </c>
      <c r="F17" s="24">
        <f t="shared" si="0"/>
        <v>5</v>
      </c>
      <c r="G17" s="109" t="s">
        <v>114</v>
      </c>
      <c r="H17" s="24">
        <f t="shared" si="0"/>
        <v>0</v>
      </c>
      <c r="I17" s="29" t="s">
        <v>117</v>
      </c>
      <c r="J17" s="24">
        <f t="shared" si="0"/>
        <v>6</v>
      </c>
      <c r="K17" s="29" t="s">
        <v>110</v>
      </c>
      <c r="L17" s="24">
        <f t="shared" si="0"/>
        <v>9</v>
      </c>
      <c r="M17" s="23" t="s">
        <v>110</v>
      </c>
      <c r="N17" s="24">
        <f t="shared" si="0"/>
        <v>9</v>
      </c>
      <c r="O17" s="23" t="s">
        <v>115</v>
      </c>
      <c r="P17" s="24">
        <f t="shared" si="3"/>
        <v>7</v>
      </c>
      <c r="Q17" s="25">
        <f t="shared" si="1"/>
        <v>210</v>
      </c>
      <c r="R17" s="26">
        <f t="shared" si="2"/>
        <v>5.25</v>
      </c>
      <c r="S17" s="38"/>
      <c r="T17" s="38"/>
      <c r="U17" s="39"/>
      <c r="V17" s="78"/>
      <c r="W17" s="103" t="s">
        <v>190</v>
      </c>
    </row>
    <row r="18" spans="1:23" ht="33.75" customHeight="1">
      <c r="A18" s="101">
        <v>12</v>
      </c>
      <c r="B18" s="23" t="s">
        <v>168</v>
      </c>
      <c r="C18" s="29" t="s">
        <v>111</v>
      </c>
      <c r="D18" s="24">
        <f t="shared" si="0"/>
        <v>8</v>
      </c>
      <c r="E18" s="23" t="s">
        <v>116</v>
      </c>
      <c r="F18" s="24">
        <f t="shared" si="0"/>
        <v>4</v>
      </c>
      <c r="G18" s="109" t="s">
        <v>114</v>
      </c>
      <c r="H18" s="24">
        <f t="shared" si="0"/>
        <v>0</v>
      </c>
      <c r="I18" s="29" t="s">
        <v>117</v>
      </c>
      <c r="J18" s="24">
        <f t="shared" si="0"/>
        <v>6</v>
      </c>
      <c r="K18" s="29" t="s">
        <v>111</v>
      </c>
      <c r="L18" s="24">
        <f t="shared" si="0"/>
        <v>8</v>
      </c>
      <c r="M18" s="23" t="s">
        <v>110</v>
      </c>
      <c r="N18" s="24">
        <f t="shared" si="0"/>
        <v>9</v>
      </c>
      <c r="O18" s="23" t="s">
        <v>115</v>
      </c>
      <c r="P18" s="24">
        <f t="shared" si="3"/>
        <v>7</v>
      </c>
      <c r="Q18" s="25">
        <f t="shared" si="1"/>
        <v>212</v>
      </c>
      <c r="R18" s="26">
        <f t="shared" si="2"/>
        <v>5.3</v>
      </c>
      <c r="S18" s="38"/>
      <c r="T18" s="38"/>
      <c r="U18" s="39"/>
      <c r="V18" s="78"/>
      <c r="W18" s="103" t="s">
        <v>191</v>
      </c>
    </row>
    <row r="19" spans="1:23" ht="33.75" customHeight="1">
      <c r="A19" s="96">
        <v>13</v>
      </c>
      <c r="B19" s="23" t="s">
        <v>20</v>
      </c>
      <c r="C19" s="23" t="s">
        <v>112</v>
      </c>
      <c r="D19" s="24">
        <f t="shared" si="0"/>
        <v>5</v>
      </c>
      <c r="E19" s="23" t="s">
        <v>114</v>
      </c>
      <c r="F19" s="24">
        <f t="shared" si="0"/>
        <v>0</v>
      </c>
      <c r="G19" s="109" t="s">
        <v>114</v>
      </c>
      <c r="H19" s="24">
        <f t="shared" si="0"/>
        <v>0</v>
      </c>
      <c r="I19" s="23" t="s">
        <v>114</v>
      </c>
      <c r="J19" s="24">
        <f t="shared" si="0"/>
        <v>0</v>
      </c>
      <c r="K19" s="23" t="s">
        <v>115</v>
      </c>
      <c r="L19" s="24">
        <f t="shared" si="0"/>
        <v>7</v>
      </c>
      <c r="M19" s="23" t="s">
        <v>110</v>
      </c>
      <c r="N19" s="24">
        <f t="shared" si="0"/>
        <v>9</v>
      </c>
      <c r="O19" s="23" t="s">
        <v>112</v>
      </c>
      <c r="P19" s="24">
        <f t="shared" si="3"/>
        <v>5</v>
      </c>
      <c r="Q19" s="25">
        <f t="shared" si="1"/>
        <v>110</v>
      </c>
      <c r="R19" s="26">
        <f t="shared" si="2"/>
        <v>2.75</v>
      </c>
      <c r="S19" s="38">
        <v>229</v>
      </c>
      <c r="T19" s="38">
        <v>180</v>
      </c>
      <c r="U19" s="38">
        <v>120</v>
      </c>
      <c r="V19" s="78">
        <f>(Q19+S19+T19+U19)/(160)</f>
        <v>3.99375</v>
      </c>
      <c r="W19" s="103" t="s">
        <v>102</v>
      </c>
    </row>
    <row r="20" spans="1:23" ht="33.75" customHeight="1">
      <c r="A20" s="101">
        <v>14</v>
      </c>
      <c r="B20" s="23" t="s">
        <v>169</v>
      </c>
      <c r="C20" s="29" t="s">
        <v>112</v>
      </c>
      <c r="D20" s="24">
        <f t="shared" si="0"/>
        <v>5</v>
      </c>
      <c r="E20" s="23" t="s">
        <v>116</v>
      </c>
      <c r="F20" s="24">
        <f t="shared" si="0"/>
        <v>4</v>
      </c>
      <c r="G20" s="109" t="s">
        <v>114</v>
      </c>
      <c r="H20" s="24">
        <f t="shared" si="0"/>
        <v>0</v>
      </c>
      <c r="I20" s="23" t="s">
        <v>111</v>
      </c>
      <c r="J20" s="24">
        <f t="shared" si="0"/>
        <v>8</v>
      </c>
      <c r="K20" s="23" t="s">
        <v>111</v>
      </c>
      <c r="L20" s="24">
        <f t="shared" si="0"/>
        <v>8</v>
      </c>
      <c r="M20" s="23" t="s">
        <v>111</v>
      </c>
      <c r="N20" s="24">
        <f t="shared" si="0"/>
        <v>8</v>
      </c>
      <c r="O20" s="23" t="s">
        <v>112</v>
      </c>
      <c r="P20" s="24">
        <f t="shared" si="3"/>
        <v>5</v>
      </c>
      <c r="Q20" s="25">
        <f t="shared" si="1"/>
        <v>194</v>
      </c>
      <c r="R20" s="26">
        <f t="shared" si="2"/>
        <v>4.85</v>
      </c>
      <c r="S20" s="38"/>
      <c r="T20" s="39"/>
      <c r="U20" s="39"/>
      <c r="V20" s="78"/>
      <c r="W20" s="103" t="s">
        <v>192</v>
      </c>
    </row>
    <row r="27" spans="1:18" ht="21">
      <c r="A27" s="87" t="s">
        <v>118</v>
      </c>
      <c r="B27" s="87"/>
      <c r="C27" s="87" t="s">
        <v>121</v>
      </c>
      <c r="D27" s="87"/>
      <c r="E27" s="87"/>
      <c r="F27" s="87"/>
      <c r="G27" s="87"/>
      <c r="H27" s="87"/>
      <c r="I27" s="87" t="s">
        <v>132</v>
      </c>
      <c r="J27" s="87"/>
      <c r="K27" s="87"/>
      <c r="L27" s="87"/>
      <c r="M27" s="87"/>
      <c r="N27" s="87" t="s">
        <v>119</v>
      </c>
      <c r="O27" s="87"/>
      <c r="P27" s="87"/>
      <c r="Q27" s="87" t="s">
        <v>120</v>
      </c>
      <c r="R27" s="87"/>
    </row>
    <row r="28" spans="1:23" ht="33.75" customHeight="1">
      <c r="A28" s="96">
        <v>15</v>
      </c>
      <c r="B28" s="23" t="s">
        <v>142</v>
      </c>
      <c r="C28" s="29" t="s">
        <v>116</v>
      </c>
      <c r="D28" s="24">
        <f aca="true" t="shared" si="4" ref="D28:D33">IF(C28="AA",10,IF(C28="AB",9,IF(C28="BB",8,IF(C28="BC",7,IF(C28="CC",6,IF(C28="CD",5,IF(C28="DD",4,IF(C28="F",0))))))))</f>
        <v>4</v>
      </c>
      <c r="E28" s="109" t="s">
        <v>114</v>
      </c>
      <c r="F28" s="24">
        <f aca="true" t="shared" si="5" ref="F28:F33">IF(E28="AA",10,IF(E28="AB",9,IF(E28="BB",8,IF(E28="BC",7,IF(E28="CC",6,IF(E28="CD",5,IF(E28="DD",4,IF(E28="F",0))))))))</f>
        <v>0</v>
      </c>
      <c r="G28" s="23" t="s">
        <v>114</v>
      </c>
      <c r="H28" s="24">
        <f aca="true" t="shared" si="6" ref="H28:H33">IF(G28="AA",10,IF(G28="AB",9,IF(G28="BB",8,IF(G28="BC",7,IF(G28="CC",6,IF(G28="CD",5,IF(G28="DD",4,IF(G28="F",0))))))))</f>
        <v>0</v>
      </c>
      <c r="I28" s="23" t="s">
        <v>112</v>
      </c>
      <c r="J28" s="24">
        <f aca="true" t="shared" si="7" ref="J28:J33">IF(I28="AA",10,IF(I28="AB",9,IF(I28="BB",8,IF(I28="BC",7,IF(I28="CC",6,IF(I28="CD",5,IF(I28="DD",4,IF(I28="F",0))))))))</f>
        <v>5</v>
      </c>
      <c r="K28" s="23" t="s">
        <v>111</v>
      </c>
      <c r="L28" s="24">
        <f aca="true" t="shared" si="8" ref="L28:L33">IF(K28="AA",10,IF(K28="AB",9,IF(K28="BB",8,IF(K28="BC",7,IF(K28="CC",6,IF(K28="CD",5,IF(K28="DD",4,IF(K28="F",0))))))))</f>
        <v>8</v>
      </c>
      <c r="M28" s="23" t="s">
        <v>110</v>
      </c>
      <c r="N28" s="24">
        <f aca="true" t="shared" si="9" ref="N28:N33">IF(M28="AA",10,IF(M28="AB",9,IF(M28="BB",8,IF(M28="BC",7,IF(M28="CC",6,IF(M28="CD",5,IF(M28="DD",4,IF(M28="F",0))))))))</f>
        <v>9</v>
      </c>
      <c r="O28" s="23" t="s">
        <v>115</v>
      </c>
      <c r="P28" s="24">
        <f aca="true" t="shared" si="10" ref="P28:P33">IF(O28="AA",10,IF(O28="AB",9,IF(O28="BB",8,IF(O28="BC",7,IF(O28="CC",6,IF(O28="CD",5,IF(O28="DD",4,IF(O28="F",0))))))))</f>
        <v>7</v>
      </c>
      <c r="Q28" s="25">
        <f aca="true" t="shared" si="11" ref="Q28:Q33">(D28*8+F28*8+H28*8+J28*6+L28*6+N28*2+P28*2)</f>
        <v>142</v>
      </c>
      <c r="R28" s="26">
        <f aca="true" t="shared" si="12" ref="R28:R33">(Q28/40)</f>
        <v>3.55</v>
      </c>
      <c r="S28" s="38"/>
      <c r="T28" s="39"/>
      <c r="U28" s="39"/>
      <c r="V28" s="78"/>
      <c r="W28" s="103" t="s">
        <v>146</v>
      </c>
    </row>
    <row r="29" spans="1:23" ht="33.75" customHeight="1">
      <c r="A29" s="101">
        <v>16</v>
      </c>
      <c r="B29" s="23" t="s">
        <v>170</v>
      </c>
      <c r="C29" s="29" t="s">
        <v>115</v>
      </c>
      <c r="D29" s="24">
        <f t="shared" si="4"/>
        <v>7</v>
      </c>
      <c r="E29" s="109" t="s">
        <v>114</v>
      </c>
      <c r="F29" s="24">
        <f t="shared" si="5"/>
        <v>0</v>
      </c>
      <c r="G29" s="23" t="s">
        <v>116</v>
      </c>
      <c r="H29" s="24">
        <f t="shared" si="6"/>
        <v>4</v>
      </c>
      <c r="I29" s="23" t="s">
        <v>111</v>
      </c>
      <c r="J29" s="24">
        <f t="shared" si="7"/>
        <v>8</v>
      </c>
      <c r="K29" s="23" t="s">
        <v>111</v>
      </c>
      <c r="L29" s="24">
        <f t="shared" si="8"/>
        <v>8</v>
      </c>
      <c r="M29" s="23" t="s">
        <v>110</v>
      </c>
      <c r="N29" s="24">
        <f t="shared" si="9"/>
        <v>9</v>
      </c>
      <c r="O29" s="23" t="s">
        <v>110</v>
      </c>
      <c r="P29" s="24">
        <f t="shared" si="10"/>
        <v>9</v>
      </c>
      <c r="Q29" s="25">
        <f t="shared" si="11"/>
        <v>220</v>
      </c>
      <c r="R29" s="26">
        <f t="shared" si="12"/>
        <v>5.5</v>
      </c>
      <c r="S29" s="38"/>
      <c r="T29" s="39"/>
      <c r="U29" s="39"/>
      <c r="V29" s="78"/>
      <c r="W29" s="103" t="s">
        <v>193</v>
      </c>
    </row>
    <row r="30" spans="1:23" ht="33.75" customHeight="1">
      <c r="A30" s="96">
        <v>17</v>
      </c>
      <c r="B30" s="23" t="s">
        <v>145</v>
      </c>
      <c r="C30" s="109" t="s">
        <v>114</v>
      </c>
      <c r="D30" s="24">
        <f t="shared" si="4"/>
        <v>0</v>
      </c>
      <c r="E30" s="23" t="s">
        <v>112</v>
      </c>
      <c r="F30" s="24">
        <f t="shared" si="5"/>
        <v>5</v>
      </c>
      <c r="G30" s="23" t="s">
        <v>114</v>
      </c>
      <c r="H30" s="24">
        <f t="shared" si="6"/>
        <v>0</v>
      </c>
      <c r="I30" s="23" t="s">
        <v>117</v>
      </c>
      <c r="J30" s="24">
        <f t="shared" si="7"/>
        <v>6</v>
      </c>
      <c r="K30" s="23" t="s">
        <v>112</v>
      </c>
      <c r="L30" s="24">
        <f t="shared" si="8"/>
        <v>5</v>
      </c>
      <c r="M30" s="23" t="s">
        <v>111</v>
      </c>
      <c r="N30" s="24">
        <f t="shared" si="9"/>
        <v>8</v>
      </c>
      <c r="O30" s="23" t="s">
        <v>117</v>
      </c>
      <c r="P30" s="24">
        <f t="shared" si="10"/>
        <v>6</v>
      </c>
      <c r="Q30" s="25">
        <f t="shared" si="11"/>
        <v>134</v>
      </c>
      <c r="R30" s="26">
        <f t="shared" si="12"/>
        <v>3.35</v>
      </c>
      <c r="S30" s="38">
        <v>250</v>
      </c>
      <c r="T30" s="38">
        <v>220</v>
      </c>
      <c r="U30" s="38">
        <v>224</v>
      </c>
      <c r="V30" s="78">
        <f>(Q30+S30+T30+U30)/(160)</f>
        <v>5.175</v>
      </c>
      <c r="W30" s="103" t="s">
        <v>147</v>
      </c>
    </row>
    <row r="31" spans="1:23" ht="33.75" customHeight="1">
      <c r="A31" s="101">
        <v>18</v>
      </c>
      <c r="B31" s="23" t="s">
        <v>143</v>
      </c>
      <c r="C31" s="29" t="s">
        <v>116</v>
      </c>
      <c r="D31" s="24">
        <f t="shared" si="4"/>
        <v>4</v>
      </c>
      <c r="E31" s="23" t="s">
        <v>117</v>
      </c>
      <c r="F31" s="24">
        <f t="shared" si="5"/>
        <v>6</v>
      </c>
      <c r="G31" s="109" t="s">
        <v>114</v>
      </c>
      <c r="H31" s="24">
        <f t="shared" si="6"/>
        <v>0</v>
      </c>
      <c r="I31" s="29" t="s">
        <v>117</v>
      </c>
      <c r="J31" s="24">
        <f t="shared" si="7"/>
        <v>6</v>
      </c>
      <c r="K31" s="29" t="s">
        <v>111</v>
      </c>
      <c r="L31" s="24">
        <f t="shared" si="8"/>
        <v>8</v>
      </c>
      <c r="M31" s="37" t="s">
        <v>110</v>
      </c>
      <c r="N31" s="24">
        <f t="shared" si="9"/>
        <v>9</v>
      </c>
      <c r="O31" s="37" t="s">
        <v>117</v>
      </c>
      <c r="P31" s="24">
        <f t="shared" si="10"/>
        <v>6</v>
      </c>
      <c r="Q31" s="25">
        <f t="shared" si="11"/>
        <v>194</v>
      </c>
      <c r="R31" s="26">
        <f t="shared" si="12"/>
        <v>4.85</v>
      </c>
      <c r="S31" s="38"/>
      <c r="T31" s="38"/>
      <c r="U31" s="38"/>
      <c r="V31" s="78"/>
      <c r="W31" s="103" t="s">
        <v>148</v>
      </c>
    </row>
    <row r="32" spans="1:23" ht="33.75" customHeight="1">
      <c r="A32" s="96">
        <v>19</v>
      </c>
      <c r="B32" s="23" t="s">
        <v>144</v>
      </c>
      <c r="C32" s="109" t="s">
        <v>114</v>
      </c>
      <c r="D32" s="24">
        <f t="shared" si="4"/>
        <v>0</v>
      </c>
      <c r="E32" s="23" t="s">
        <v>114</v>
      </c>
      <c r="F32" s="24">
        <f t="shared" si="5"/>
        <v>0</v>
      </c>
      <c r="G32" s="23" t="s">
        <v>116</v>
      </c>
      <c r="H32" s="24">
        <f t="shared" si="6"/>
        <v>4</v>
      </c>
      <c r="I32" s="29" t="s">
        <v>116</v>
      </c>
      <c r="J32" s="24">
        <f t="shared" si="7"/>
        <v>4</v>
      </c>
      <c r="K32" s="29" t="s">
        <v>115</v>
      </c>
      <c r="L32" s="24">
        <f t="shared" si="8"/>
        <v>7</v>
      </c>
      <c r="M32" s="37" t="s">
        <v>115</v>
      </c>
      <c r="N32" s="24">
        <f t="shared" si="9"/>
        <v>7</v>
      </c>
      <c r="O32" s="37" t="s">
        <v>115</v>
      </c>
      <c r="P32" s="24">
        <f t="shared" si="10"/>
        <v>7</v>
      </c>
      <c r="Q32" s="25">
        <f t="shared" si="11"/>
        <v>126</v>
      </c>
      <c r="R32" s="26">
        <f t="shared" si="12"/>
        <v>3.15</v>
      </c>
      <c r="S32" s="38"/>
      <c r="T32" s="38"/>
      <c r="U32" s="38"/>
      <c r="V32" s="78"/>
      <c r="W32" s="103" t="s">
        <v>149</v>
      </c>
    </row>
    <row r="33" spans="1:23" ht="33.75" customHeight="1">
      <c r="A33" s="101">
        <v>20</v>
      </c>
      <c r="B33" s="23" t="s">
        <v>171</v>
      </c>
      <c r="C33" s="37" t="s">
        <v>117</v>
      </c>
      <c r="D33" s="24">
        <f t="shared" si="4"/>
        <v>6</v>
      </c>
      <c r="E33" s="109" t="s">
        <v>116</v>
      </c>
      <c r="F33" s="24">
        <f t="shared" si="5"/>
        <v>4</v>
      </c>
      <c r="G33" s="37" t="s">
        <v>116</v>
      </c>
      <c r="H33" s="24">
        <f t="shared" si="6"/>
        <v>4</v>
      </c>
      <c r="I33" s="37" t="s">
        <v>115</v>
      </c>
      <c r="J33" s="24">
        <f t="shared" si="7"/>
        <v>7</v>
      </c>
      <c r="K33" s="37" t="s">
        <v>111</v>
      </c>
      <c r="L33" s="24">
        <f t="shared" si="8"/>
        <v>8</v>
      </c>
      <c r="M33" s="37" t="s">
        <v>110</v>
      </c>
      <c r="N33" s="24">
        <f t="shared" si="9"/>
        <v>9</v>
      </c>
      <c r="O33" s="37" t="s">
        <v>115</v>
      </c>
      <c r="P33" s="24">
        <f t="shared" si="10"/>
        <v>7</v>
      </c>
      <c r="Q33" s="25">
        <f t="shared" si="11"/>
        <v>234</v>
      </c>
      <c r="R33" s="26">
        <f t="shared" si="12"/>
        <v>5.85</v>
      </c>
      <c r="S33" s="100"/>
      <c r="T33" s="100"/>
      <c r="U33" s="100"/>
      <c r="V33" s="99"/>
      <c r="W33" s="103" t="s">
        <v>194</v>
      </c>
    </row>
    <row r="35" spans="2:5" ht="18">
      <c r="B35" s="118"/>
      <c r="C35" s="150"/>
      <c r="D35" s="151"/>
      <c r="E35" s="151"/>
    </row>
    <row r="37" ht="33.75" customHeight="1"/>
    <row r="38" ht="21" customHeight="1"/>
    <row r="39" ht="33.75" customHeight="1"/>
    <row r="40" spans="1:18" ht="33.75" customHeight="1">
      <c r="A40" s="87" t="s">
        <v>118</v>
      </c>
      <c r="B40" s="87"/>
      <c r="C40" s="87" t="s">
        <v>121</v>
      </c>
      <c r="D40" s="87"/>
      <c r="E40" s="87"/>
      <c r="F40" s="87"/>
      <c r="G40" s="87"/>
      <c r="H40" s="87"/>
      <c r="I40" s="87" t="s">
        <v>132</v>
      </c>
      <c r="J40" s="87"/>
      <c r="K40" s="87"/>
      <c r="L40" s="87"/>
      <c r="M40" s="87"/>
      <c r="N40" s="87" t="s">
        <v>119</v>
      </c>
      <c r="O40" s="87"/>
      <c r="P40" s="87"/>
      <c r="Q40" s="87" t="s">
        <v>120</v>
      </c>
      <c r="R40" s="87"/>
    </row>
    <row r="41" ht="33.75" customHeight="1"/>
    <row r="42" ht="39.75" customHeight="1"/>
    <row r="46" spans="19:21" s="3" customFormat="1" ht="23.25">
      <c r="S46" s="69"/>
      <c r="T46" s="69"/>
      <c r="U46" s="69"/>
    </row>
    <row r="52" spans="19:21" s="73" customFormat="1" ht="25.5">
      <c r="S52" s="74"/>
      <c r="T52" s="74"/>
      <c r="U52" s="74"/>
    </row>
  </sheetData>
  <sheetProtection/>
  <mergeCells count="20">
    <mergeCell ref="A2:V2"/>
    <mergeCell ref="B3:W3"/>
    <mergeCell ref="O6:P6"/>
    <mergeCell ref="Q5:R5"/>
    <mergeCell ref="C6:D6"/>
    <mergeCell ref="E6:F6"/>
    <mergeCell ref="C5:D5"/>
    <mergeCell ref="A5:A6"/>
    <mergeCell ref="G6:H6"/>
    <mergeCell ref="O5:P5"/>
    <mergeCell ref="C35:E35"/>
    <mergeCell ref="M6:N6"/>
    <mergeCell ref="M5:N5"/>
    <mergeCell ref="K5:L5"/>
    <mergeCell ref="K6:L6"/>
    <mergeCell ref="B5:B6"/>
    <mergeCell ref="G5:H5"/>
    <mergeCell ref="E5:F5"/>
    <mergeCell ref="I6:J6"/>
    <mergeCell ref="I5:J5"/>
  </mergeCells>
  <dataValidations count="1">
    <dataValidation type="textLength" operator="greaterThan" showInputMessage="1" showErrorMessage="1" promptTitle="Grade Point" prompt="This is Grade Point obtained" errorTitle="Grade Point" error="Dont Change." sqref="F7:F20 D28:D33 P28:P33 P7:P20 D7:D20 J28:J33 J7:J20 F28:F33 L28:L33 L7:L20 N28:N33 H28:H33 H7:H20 N7:N20">
      <formula1>10</formula1>
    </dataValidation>
  </dataValidations>
  <printOptions horizontalCentered="1"/>
  <pageMargins left="0.31496062992126" right="0.236220472440945" top="0.393700787401575" bottom="0.551181102362205" header="0.31496062992126" footer="0.31496062992126"/>
  <pageSetup horizontalDpi="600" verticalDpi="600" orientation="landscape" paperSize="5" scale="70" r:id="rId1"/>
  <headerFooter>
    <oddFooter xml:space="preserve">&amp;C&amp;"-,Bold"&amp;36                               &amp;12
&amp;R&amp;"-,Bold"&amp;12  </oddFooter>
  </headerFooter>
  <rowBreaks count="1" manualBreakCount="1">
    <brk id="2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U22"/>
  <sheetViews>
    <sheetView view="pageBreakPreview" zoomScale="63" zoomScaleNormal="54" zoomScaleSheetLayoutView="63" zoomScalePageLayoutView="49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8" sqref="B17:B18"/>
    </sheetView>
  </sheetViews>
  <sheetFormatPr defaultColWidth="9.140625" defaultRowHeight="15"/>
  <cols>
    <col min="1" max="1" width="9.57421875" style="0" bestFit="1" customWidth="1"/>
    <col min="2" max="2" width="25.8515625" style="0" customWidth="1"/>
    <col min="3" max="3" width="12.140625" style="0" customWidth="1"/>
    <col min="4" max="4" width="14.421875" style="0" customWidth="1"/>
    <col min="5" max="5" width="10.7109375" style="0" customWidth="1"/>
    <col min="6" max="6" width="12.28125" style="0" customWidth="1"/>
    <col min="7" max="7" width="10.57421875" style="0" customWidth="1"/>
    <col min="8" max="8" width="13.57421875" style="0" customWidth="1"/>
    <col min="9" max="9" width="10.57421875" style="0" customWidth="1"/>
    <col min="10" max="10" width="11.8515625" style="0" customWidth="1"/>
    <col min="11" max="11" width="10.57421875" style="0" customWidth="1"/>
    <col min="12" max="12" width="11.28125" style="0" customWidth="1"/>
    <col min="13" max="13" width="11.8515625" style="0" customWidth="1"/>
    <col min="14" max="14" width="12.421875" style="0" customWidth="1"/>
    <col min="15" max="15" width="14.421875" style="0" customWidth="1"/>
    <col min="16" max="16" width="15.00390625" style="0" customWidth="1"/>
    <col min="17" max="17" width="0.2890625" style="0" customWidth="1"/>
    <col min="18" max="18" width="13.140625" style="0" hidden="1" customWidth="1"/>
    <col min="19" max="19" width="16.28125" style="0" hidden="1" customWidth="1"/>
    <col min="20" max="20" width="13.7109375" style="0" hidden="1" customWidth="1"/>
    <col min="21" max="21" width="41.28125" style="0" customWidth="1"/>
  </cols>
  <sheetData>
    <row r="1" spans="2:21" ht="23.25">
      <c r="B1" s="3" t="s">
        <v>122</v>
      </c>
      <c r="C1" s="3" t="s">
        <v>123</v>
      </c>
      <c r="D1" s="3"/>
      <c r="E1" s="3" t="s">
        <v>124</v>
      </c>
      <c r="F1" s="3"/>
      <c r="G1" s="3" t="s">
        <v>125</v>
      </c>
      <c r="H1" s="3"/>
      <c r="I1" s="3" t="s">
        <v>126</v>
      </c>
      <c r="J1" s="3"/>
      <c r="K1" s="3" t="s">
        <v>127</v>
      </c>
      <c r="L1" s="3"/>
      <c r="M1" s="3" t="s">
        <v>114</v>
      </c>
      <c r="O1" s="3"/>
      <c r="P1" s="3" t="s">
        <v>3</v>
      </c>
      <c r="R1" s="3"/>
      <c r="S1" s="3"/>
      <c r="U1" t="s">
        <v>128</v>
      </c>
    </row>
    <row r="2" spans="1:20" s="15" customFormat="1" ht="27.75">
      <c r="A2" s="122" t="s">
        <v>133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1" s="15" customFormat="1" ht="27.75">
      <c r="A3" s="117"/>
      <c r="B3" s="140" t="s">
        <v>201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="15" customFormat="1" ht="14.25"/>
    <row r="5" spans="1:20" ht="34.5" customHeight="1">
      <c r="A5" s="119" t="s">
        <v>0</v>
      </c>
      <c r="B5" s="119" t="s">
        <v>1</v>
      </c>
      <c r="C5" s="119" t="s">
        <v>84</v>
      </c>
      <c r="D5" s="119"/>
      <c r="E5" s="119" t="s">
        <v>42</v>
      </c>
      <c r="F5" s="119"/>
      <c r="G5" s="119" t="s">
        <v>85</v>
      </c>
      <c r="H5" s="119"/>
      <c r="I5" s="119" t="s">
        <v>43</v>
      </c>
      <c r="J5" s="119"/>
      <c r="K5" s="119" t="s">
        <v>44</v>
      </c>
      <c r="L5" s="119"/>
      <c r="M5" s="119" t="s">
        <v>45</v>
      </c>
      <c r="N5" s="119"/>
      <c r="O5" s="125" t="s">
        <v>21</v>
      </c>
      <c r="P5" s="125"/>
      <c r="Q5" s="5"/>
      <c r="R5" s="5"/>
      <c r="S5" s="20"/>
      <c r="T5" s="50"/>
    </row>
    <row r="6" spans="1:20" ht="40.5" customHeight="1">
      <c r="A6" s="119"/>
      <c r="B6" s="119"/>
      <c r="C6" s="126" t="s">
        <v>79</v>
      </c>
      <c r="D6" s="127"/>
      <c r="E6" s="126" t="s">
        <v>80</v>
      </c>
      <c r="F6" s="127"/>
      <c r="G6" s="128" t="s">
        <v>81</v>
      </c>
      <c r="H6" s="128"/>
      <c r="I6" s="141" t="s">
        <v>82</v>
      </c>
      <c r="J6" s="142"/>
      <c r="K6" s="126" t="s">
        <v>63</v>
      </c>
      <c r="L6" s="127"/>
      <c r="M6" s="126" t="s">
        <v>83</v>
      </c>
      <c r="N6" s="127"/>
      <c r="O6" s="10" t="s">
        <v>8</v>
      </c>
      <c r="P6" s="11" t="s">
        <v>3</v>
      </c>
      <c r="Q6" s="14"/>
      <c r="R6" s="14"/>
      <c r="S6" s="18"/>
      <c r="T6" s="52"/>
    </row>
    <row r="7" spans="1:21" ht="29.25" customHeight="1">
      <c r="A7" s="23">
        <v>1</v>
      </c>
      <c r="B7" s="23" t="s">
        <v>172</v>
      </c>
      <c r="C7" s="23" t="s">
        <v>114</v>
      </c>
      <c r="D7" s="24">
        <f>IF(C7="AA",10,IF(C7="AB",9,IF(C7="BB",8,IF(C7="BC",7,IF(C7="CC",6,IF(C7="CD",5,IF(C7="DD",4,IF(C7="F",0))))))))</f>
        <v>0</v>
      </c>
      <c r="E7" s="23" t="s">
        <v>114</v>
      </c>
      <c r="F7" s="24">
        <f>IF(E7="AA",10,IF(E7="AB",9,IF(E7="BB",8,IF(E7="BC",7,IF(E7="CC",6,IF(E7="CD",5,IF(E7="DD",4,IF(E7="F",0))))))))</f>
        <v>0</v>
      </c>
      <c r="G7" s="23" t="s">
        <v>116</v>
      </c>
      <c r="H7" s="24">
        <f>IF(G7="AA",10,IF(G7="AB",9,IF(G7="BB",8,IF(G7="BC",7,IF(G7="CC",6,IF(G7="CD",5,IF(G7="DD",4,IF(G7="F",0))))))))</f>
        <v>4</v>
      </c>
      <c r="I7" s="109" t="s">
        <v>114</v>
      </c>
      <c r="J7" s="24">
        <f>IF(I7="AA",10,IF(I7="AB",9,IF(I7="BB",8,IF(I7="BC",7,IF(I7="CC",6,IF(I7="CD",5,IF(I7="DD",4,IF(I7="F",0))))))))</f>
        <v>0</v>
      </c>
      <c r="K7" s="23" t="s">
        <v>116</v>
      </c>
      <c r="L7" s="24">
        <f>IF(K7="AA",10,IF(K7="AB",9,IF(K7="BB",8,IF(K7="BC",7,IF(K7="CC",6,IF(K7="CD",5,IF(K7="DD",4,IF(K7="F",0))))))))</f>
        <v>4</v>
      </c>
      <c r="M7" s="23" t="s">
        <v>110</v>
      </c>
      <c r="N7" s="24">
        <f>IF(M7="AA",10,IF(M7="AB",9,IF(M7="BB",8,IF(M7="BC",7,IF(M7="CC",6,IF(M7="CD",5,IF(M7="DD",4,IF(M7="F",0))))))))</f>
        <v>9</v>
      </c>
      <c r="O7" s="25">
        <f>(D7*8+F7*8+H7*8+J7*8+L7*6+N7*2)</f>
        <v>74</v>
      </c>
      <c r="P7" s="26">
        <f>(O7/40)</f>
        <v>1.85</v>
      </c>
      <c r="Q7" s="42"/>
      <c r="R7" s="30"/>
      <c r="S7" s="23"/>
      <c r="T7" s="27"/>
      <c r="U7" s="77" t="s">
        <v>195</v>
      </c>
    </row>
    <row r="8" spans="1:21" ht="26.25">
      <c r="A8" s="23">
        <v>2</v>
      </c>
      <c r="B8" s="23" t="s">
        <v>173</v>
      </c>
      <c r="C8" s="109" t="s">
        <v>117</v>
      </c>
      <c r="D8" s="24">
        <f>IF(C8="AA",10,IF(C8="AB",9,IF(C8="BB",8,IF(C8="BC",7,IF(C8="CC",6,IF(C8="CD",5,IF(C8="DD",4,IF(C8="F",0))))))))</f>
        <v>6</v>
      </c>
      <c r="E8" s="37" t="s">
        <v>116</v>
      </c>
      <c r="F8" s="24">
        <f>IF(E8="AA",10,IF(E8="AB",9,IF(E8="BB",8,IF(E8="BC",7,IF(E8="CC",6,IF(E8="CD",5,IF(E8="DD",4,IF(E8="F",0))))))))</f>
        <v>4</v>
      </c>
      <c r="G8" s="37" t="s">
        <v>112</v>
      </c>
      <c r="H8" s="24">
        <f>IF(G8="AA",10,IF(G8="AB",9,IF(G8="BB",8,IF(G8="BC",7,IF(G8="CC",6,IF(G8="CD",5,IF(G8="DD",4,IF(G8="F",0))))))))</f>
        <v>5</v>
      </c>
      <c r="I8" s="37" t="s">
        <v>116</v>
      </c>
      <c r="J8" s="24">
        <f>IF(I8="AA",10,IF(I8="AB",9,IF(I8="BB",8,IF(I8="BC",7,IF(I8="CC",6,IF(I8="CD",5,IF(I8="DD",4,IF(I8="F",0))))))))</f>
        <v>4</v>
      </c>
      <c r="K8" s="37" t="s">
        <v>112</v>
      </c>
      <c r="L8" s="24">
        <f>IF(K8="AA",10,IF(K8="AB",9,IF(K8="BB",8,IF(K8="BC",7,IF(K8="CC",6,IF(K8="CD",5,IF(K8="DD",4,IF(K8="F",0))))))))</f>
        <v>5</v>
      </c>
      <c r="M8" s="37" t="s">
        <v>111</v>
      </c>
      <c r="N8" s="24">
        <f>IF(M8="AA",10,IF(M8="AB",9,IF(M8="BB",8,IF(M8="BC",7,IF(M8="CC",6,IF(M8="CD",5,IF(M8="DD",4,IF(M8="F",0))))))))</f>
        <v>8</v>
      </c>
      <c r="O8" s="25">
        <f>(D8*8+F8*8+H8*8+J8*8+L8*6+N8*2)</f>
        <v>198</v>
      </c>
      <c r="P8" s="26">
        <f>(O8/40)</f>
        <v>4.95</v>
      </c>
      <c r="Q8" s="99"/>
      <c r="R8" s="99"/>
      <c r="S8" s="99"/>
      <c r="T8" s="99"/>
      <c r="U8" s="77" t="s">
        <v>196</v>
      </c>
    </row>
    <row r="9" spans="3:4" ht="14.25">
      <c r="C9" s="83"/>
      <c r="D9" s="83"/>
    </row>
    <row r="16" ht="14.25">
      <c r="G16" t="s">
        <v>10</v>
      </c>
    </row>
    <row r="20" spans="1:18" ht="18">
      <c r="A20" s="86" t="s">
        <v>118</v>
      </c>
      <c r="B20" s="86"/>
      <c r="C20" s="86" t="s">
        <v>121</v>
      </c>
      <c r="D20" s="86"/>
      <c r="E20" s="86"/>
      <c r="F20" s="86"/>
      <c r="G20" s="86"/>
      <c r="H20" s="139" t="s">
        <v>132</v>
      </c>
      <c r="I20" s="139"/>
      <c r="J20" s="139"/>
      <c r="K20" s="86"/>
      <c r="L20" s="86"/>
      <c r="M20" s="86" t="s">
        <v>119</v>
      </c>
      <c r="O20" s="86"/>
      <c r="P20" s="85" t="s">
        <v>152</v>
      </c>
      <c r="Q20" s="86" t="s">
        <v>120</v>
      </c>
      <c r="R20" s="86"/>
    </row>
    <row r="21" ht="14.25">
      <c r="F21" t="s">
        <v>10</v>
      </c>
    </row>
    <row r="22" spans="2:19" ht="23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R22" s="3"/>
      <c r="S22" s="3"/>
    </row>
  </sheetData>
  <sheetProtection/>
  <mergeCells count="18">
    <mergeCell ref="H20:J20"/>
    <mergeCell ref="B3:U3"/>
    <mergeCell ref="A2:T2"/>
    <mergeCell ref="O5:P5"/>
    <mergeCell ref="C6:D6"/>
    <mergeCell ref="E6:F6"/>
    <mergeCell ref="G6:H6"/>
    <mergeCell ref="I6:J6"/>
    <mergeCell ref="K6:L6"/>
    <mergeCell ref="M6:N6"/>
    <mergeCell ref="A5:A6"/>
    <mergeCell ref="M5:N5"/>
    <mergeCell ref="B5:B6"/>
    <mergeCell ref="C5:D5"/>
    <mergeCell ref="E5:F5"/>
    <mergeCell ref="G5:H5"/>
    <mergeCell ref="I5:J5"/>
    <mergeCell ref="K5:L5"/>
  </mergeCells>
  <dataValidations count="1">
    <dataValidation type="textLength" operator="greaterThan" showInputMessage="1" showErrorMessage="1" promptTitle="Grade Point" prompt="This is Grade Point obtained" errorTitle="Grade Point" error="Dont Change." sqref="N7:N8 L7:L8 J7:J8 F7:F8 H7:H8 D7:D8">
      <formula1>10</formula1>
    </dataValidation>
  </dataValidations>
  <printOptions horizontalCentered="1"/>
  <pageMargins left="0.62992125984252" right="0.236220472440945" top="0.393700787401575" bottom="0.748031496062992" header="0.31496062992126" footer="0.31496062992126"/>
  <pageSetup horizontalDpi="600" verticalDpi="600" orientation="landscape" paperSize="5" scale="75" r:id="rId1"/>
  <headerFooter>
    <oddFooter xml:space="preserve">&amp;L&amp;20 &amp;R&amp;20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W55"/>
  <sheetViews>
    <sheetView view="pageBreakPreview" zoomScale="65" zoomScaleNormal="51" zoomScaleSheetLayoutView="65" zoomScalePageLayoutView="37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" sqref="A5:IV5"/>
    </sheetView>
  </sheetViews>
  <sheetFormatPr defaultColWidth="9.140625" defaultRowHeight="15"/>
  <cols>
    <col min="1" max="1" width="9.28125" style="0" customWidth="1"/>
    <col min="2" max="2" width="25.57421875" style="0" customWidth="1"/>
    <col min="3" max="3" width="10.8515625" style="0" customWidth="1"/>
    <col min="4" max="4" width="12.28125" style="0" customWidth="1"/>
    <col min="5" max="5" width="10.8515625" style="0" customWidth="1"/>
    <col min="6" max="6" width="11.421875" style="0" customWidth="1"/>
    <col min="7" max="7" width="10.8515625" style="0" customWidth="1"/>
    <col min="8" max="8" width="11.140625" style="0" customWidth="1"/>
    <col min="9" max="9" width="10.8515625" style="0" customWidth="1"/>
    <col min="10" max="10" width="11.7109375" style="0" customWidth="1"/>
    <col min="11" max="11" width="10.8515625" style="0" customWidth="1"/>
    <col min="12" max="12" width="11.421875" style="0" customWidth="1"/>
    <col min="13" max="13" width="10.8515625" style="0" customWidth="1"/>
    <col min="14" max="14" width="12.00390625" style="0" customWidth="1"/>
    <col min="15" max="15" width="10.8515625" style="0" customWidth="1"/>
    <col min="16" max="16" width="12.7109375" style="0" customWidth="1"/>
    <col min="17" max="18" width="13.28125" style="0" customWidth="1"/>
    <col min="19" max="19" width="0.42578125" style="0" customWidth="1"/>
    <col min="20" max="21" width="13.421875" style="0" hidden="1" customWidth="1"/>
    <col min="22" max="22" width="15.28125" style="0" hidden="1" customWidth="1"/>
    <col min="23" max="23" width="49.57421875" style="0" customWidth="1"/>
  </cols>
  <sheetData>
    <row r="1" spans="2:23" ht="14.25">
      <c r="B1" t="s">
        <v>130</v>
      </c>
      <c r="C1" t="s">
        <v>123</v>
      </c>
      <c r="E1" t="s">
        <v>124</v>
      </c>
      <c r="G1" t="s">
        <v>125</v>
      </c>
      <c r="I1" t="s">
        <v>126</v>
      </c>
      <c r="K1" t="s">
        <v>127</v>
      </c>
      <c r="M1" t="s">
        <v>114</v>
      </c>
      <c r="O1" t="s">
        <v>129</v>
      </c>
      <c r="R1" t="s">
        <v>3</v>
      </c>
      <c r="W1" t="s">
        <v>128</v>
      </c>
    </row>
    <row r="3" spans="1:22" s="15" customFormat="1" ht="27" customHeight="1">
      <c r="A3" s="122" t="s">
        <v>133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s="15" customFormat="1" ht="27.75">
      <c r="A4" s="122" t="s">
        <v>202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6" spans="1:22" ht="39.75" customHeight="1">
      <c r="A6" s="143" t="s">
        <v>0</v>
      </c>
      <c r="B6" s="143" t="s">
        <v>1</v>
      </c>
      <c r="C6" s="145" t="s">
        <v>46</v>
      </c>
      <c r="D6" s="146"/>
      <c r="E6" s="119" t="s">
        <v>47</v>
      </c>
      <c r="F6" s="119"/>
      <c r="G6" s="119" t="s">
        <v>48</v>
      </c>
      <c r="H6" s="119"/>
      <c r="I6" s="147" t="s">
        <v>49</v>
      </c>
      <c r="J6" s="124"/>
      <c r="K6" s="147" t="s">
        <v>50</v>
      </c>
      <c r="L6" s="124"/>
      <c r="M6" s="119" t="s">
        <v>51</v>
      </c>
      <c r="N6" s="119"/>
      <c r="O6" s="119" t="s">
        <v>52</v>
      </c>
      <c r="P6" s="119"/>
      <c r="Q6" s="125" t="s">
        <v>40</v>
      </c>
      <c r="R6" s="125"/>
      <c r="S6" s="12"/>
      <c r="T6" s="12"/>
      <c r="U6" s="19"/>
      <c r="V6" s="50"/>
    </row>
    <row r="7" spans="1:22" ht="47.25" customHeight="1">
      <c r="A7" s="144"/>
      <c r="B7" s="144"/>
      <c r="C7" s="128" t="s">
        <v>86</v>
      </c>
      <c r="D7" s="128"/>
      <c r="E7" s="128" t="s">
        <v>87</v>
      </c>
      <c r="F7" s="128"/>
      <c r="G7" s="126" t="s">
        <v>88</v>
      </c>
      <c r="H7" s="127"/>
      <c r="I7" s="126" t="s">
        <v>63</v>
      </c>
      <c r="J7" s="127"/>
      <c r="K7" s="126" t="s">
        <v>108</v>
      </c>
      <c r="L7" s="127"/>
      <c r="M7" s="126" t="s">
        <v>90</v>
      </c>
      <c r="N7" s="127"/>
      <c r="O7" s="128" t="s">
        <v>89</v>
      </c>
      <c r="P7" s="128"/>
      <c r="Q7" s="10" t="s">
        <v>8</v>
      </c>
      <c r="R7" s="11" t="s">
        <v>3</v>
      </c>
      <c r="S7" s="2"/>
      <c r="T7" s="2"/>
      <c r="U7" s="18"/>
      <c r="V7" s="52"/>
    </row>
    <row r="8" spans="1:23" s="8" customFormat="1" ht="33" customHeight="1">
      <c r="A8" s="23">
        <v>1</v>
      </c>
      <c r="B8" s="23" t="s">
        <v>16</v>
      </c>
      <c r="C8" s="23" t="s">
        <v>116</v>
      </c>
      <c r="D8" s="28">
        <f>IF(C8="AA",10,IF(C8="AB",9,IF(C8="BB",8,IF(C8="BC",7,IF(C8="CC",6,IF(C8="CD",5,IF(C8="DD",4,IF(C8="F",0))))))))</f>
        <v>4</v>
      </c>
      <c r="E8" s="109" t="s">
        <v>114</v>
      </c>
      <c r="F8" s="28">
        <f>IF(E8="AA",10,IF(E8="AB",9,IF(E8="BB",8,IF(E8="BC",7,IF(E8="CC",6,IF(E8="CD",5,IF(E8="DD",4,IF(E8="F",0))))))))</f>
        <v>0</v>
      </c>
      <c r="G8" s="23" t="s">
        <v>114</v>
      </c>
      <c r="H8" s="28">
        <f>IF(G8="AA",10,IF(G8="AB",9,IF(G8="BB",8,IF(G8="BC",7,IF(G8="CC",6,IF(G8="CD",5,IF(G8="DD",4,IF(G8="F",0))))))))</f>
        <v>0</v>
      </c>
      <c r="I8" s="23" t="s">
        <v>114</v>
      </c>
      <c r="J8" s="28">
        <f>IF(I8="AA",10,IF(I8="AB",9,IF(I8="BB",8,IF(I8="BC",7,IF(I8="CC",6,IF(I8="CD",5,IF(I8="DD",4,IF(I8="F",0))))))))</f>
        <v>0</v>
      </c>
      <c r="K8" s="23" t="s">
        <v>114</v>
      </c>
      <c r="L8" s="28">
        <f>IF(K8="AA",10,IF(K8="AB",9,IF(K8="BB",8,IF(K8="BC",7,IF(K8="CC",6,IF(K8="CD",5,IF(K8="DD",4,IF(K8="F",0))))))))</f>
        <v>0</v>
      </c>
      <c r="M8" s="29" t="s">
        <v>115</v>
      </c>
      <c r="N8" s="28">
        <f>IF(M8="AA",10,IF(M8="AB",9,IF(M8="BB",8,IF(M8="BC",7,IF(M8="CC",6,IF(M8="CD",5,IF(M8="DD",4,IF(M8="F",0))))))))</f>
        <v>7</v>
      </c>
      <c r="O8" s="29" t="s">
        <v>111</v>
      </c>
      <c r="P8" s="28">
        <f>IF(O8="AA",10,IF(O8="AB",9,IF(O8="BB",8,IF(O8="BC",7,IF(O8="CC",6,IF(O8="CD",5,IF(O8="DD",4,IF(O8="F",0))))))))</f>
        <v>8</v>
      </c>
      <c r="Q8" s="30">
        <f>(D8*8+F8*8+H8*6+J8*6+L8*8+N8*2+P8*2)</f>
        <v>62</v>
      </c>
      <c r="R8" s="31">
        <f>(Q8/40)</f>
        <v>1.55</v>
      </c>
      <c r="S8" s="32"/>
      <c r="T8" s="25"/>
      <c r="U8" s="25"/>
      <c r="V8" s="27"/>
      <c r="W8" s="77" t="s">
        <v>103</v>
      </c>
    </row>
    <row r="9" spans="1:23" s="8" customFormat="1" ht="33" customHeight="1">
      <c r="A9" s="23">
        <v>2</v>
      </c>
      <c r="B9" s="23" t="s">
        <v>174</v>
      </c>
      <c r="C9" s="23" t="s">
        <v>116</v>
      </c>
      <c r="D9" s="24">
        <f>IF(C9="AA",10,IF(C9="AB",9,IF(C9="BB",8,IF(C9="BC",7,IF(C9="CC",6,IF(C9="CD",5,IF(C9="DD",4,IF(C9="F",0))))))))</f>
        <v>4</v>
      </c>
      <c r="E9" s="23" t="s">
        <v>112</v>
      </c>
      <c r="F9" s="24">
        <f>IF(E9="AA",10,IF(E9="AB",9,IF(E9="BB",8,IF(E9="BC",7,IF(E9="CC",6,IF(E9="CD",5,IF(E9="DD",4,IF(E9="F",0))))))))</f>
        <v>5</v>
      </c>
      <c r="G9" s="23" t="s">
        <v>112</v>
      </c>
      <c r="H9" s="24">
        <f>IF(G9="AA",10,IF(G9="AB",9,IF(G9="BB",8,IF(G9="BC",7,IF(G9="CC",6,IF(G9="CD",5,IF(G9="DD",4,IF(G9="F",0))))))))</f>
        <v>5</v>
      </c>
      <c r="I9" s="23" t="s">
        <v>117</v>
      </c>
      <c r="J9" s="24">
        <f>IF(I9="AA",10,IF(I9="AB",9,IF(I9="BB",8,IF(I9="BC",7,IF(I9="CC",6,IF(I9="CD",5,IF(I9="DD",4,IF(I9="F",0))))))))</f>
        <v>6</v>
      </c>
      <c r="K9" s="109" t="s">
        <v>114</v>
      </c>
      <c r="L9" s="24">
        <f>IF(K9="AA",10,IF(K9="AB",9,IF(K9="BB",8,IF(K9="BC",7,IF(K9="CC",6,IF(K9="CD",5,IF(K9="DD",4,IF(K9="F",0))))))))</f>
        <v>0</v>
      </c>
      <c r="M9" s="23" t="s">
        <v>115</v>
      </c>
      <c r="N9" s="24">
        <f>IF(M9="AA",10,IF(M9="AB",9,IF(M9="BB",8,IF(M9="BC",7,IF(M9="CC",6,IF(M9="CD",5,IF(M9="DD",4,IF(M9="F",0))))))))</f>
        <v>7</v>
      </c>
      <c r="O9" s="23" t="s">
        <v>110</v>
      </c>
      <c r="P9" s="24">
        <f>IF(O9="AA",10,IF(O9="AB",9,IF(O9="BB",8,IF(O9="BC",7,IF(O9="CC",6,IF(O9="CD",5,IF(O9="DD",4,IF(O9="F",0))))))))</f>
        <v>9</v>
      </c>
      <c r="Q9" s="30">
        <f>(D9*8+F9*8+H9*6+J9*6+L9*8+N9*2+P9*2)</f>
        <v>170</v>
      </c>
      <c r="R9" s="26">
        <f>(Q9/40)</f>
        <v>4.25</v>
      </c>
      <c r="S9" s="23"/>
      <c r="T9" s="23"/>
      <c r="U9" s="25"/>
      <c r="V9" s="27"/>
      <c r="W9" s="107" t="s">
        <v>197</v>
      </c>
    </row>
    <row r="10" spans="1:23" s="8" customFormat="1" ht="33" customHeight="1">
      <c r="A10" s="23">
        <v>3</v>
      </c>
      <c r="B10" s="23" t="s">
        <v>175</v>
      </c>
      <c r="C10" s="23" t="s">
        <v>115</v>
      </c>
      <c r="D10" s="24">
        <f>IF(C10="AA",10,IF(C10="AB",9,IF(C10="BB",8,IF(C10="BC",7,IF(C10="CC",6,IF(C10="CD",5,IF(C10="DD",4,IF(C10="F",0))))))))</f>
        <v>7</v>
      </c>
      <c r="E10" s="23" t="s">
        <v>111</v>
      </c>
      <c r="F10" s="24">
        <f>IF(E10="AA",10,IF(E10="AB",9,IF(E10="BB",8,IF(E10="BC",7,IF(E10="CC",6,IF(E10="CD",5,IF(E10="DD",4,IF(E10="F",0))))))))</f>
        <v>8</v>
      </c>
      <c r="G10" s="23" t="s">
        <v>112</v>
      </c>
      <c r="H10" s="24">
        <f>IF(G10="AA",10,IF(G10="AB",9,IF(G10="BB",8,IF(G10="BC",7,IF(G10="CC",6,IF(G10="CD",5,IF(G10="DD",4,IF(G10="F",0))))))))</f>
        <v>5</v>
      </c>
      <c r="I10" s="23" t="s">
        <v>111</v>
      </c>
      <c r="J10" s="24">
        <f>IF(I10="AA",10,IF(I10="AB",9,IF(I10="BB",8,IF(I10="BC",7,IF(I10="CC",6,IF(I10="CD",5,IF(I10="DD",4,IF(I10="F",0))))))))</f>
        <v>8</v>
      </c>
      <c r="K10" s="109" t="s">
        <v>112</v>
      </c>
      <c r="L10" s="24">
        <f>IF(K10="AA",10,IF(K10="AB",9,IF(K10="BB",8,IF(K10="BC",7,IF(K10="CC",6,IF(K10="CD",5,IF(K10="DD",4,IF(K10="F",0))))))))</f>
        <v>5</v>
      </c>
      <c r="M10" s="23" t="s">
        <v>110</v>
      </c>
      <c r="N10" s="24">
        <f>IF(M10="AA",10,IF(M10="AB",9,IF(M10="BB",8,IF(M10="BC",7,IF(M10="CC",6,IF(M10="CD",5,IF(M10="DD",4,IF(M10="F",0))))))))</f>
        <v>9</v>
      </c>
      <c r="O10" s="23" t="s">
        <v>110</v>
      </c>
      <c r="P10" s="24">
        <f>IF(O10="AA",10,IF(O10="AB",9,IF(O10="BB",8,IF(O10="BC",7,IF(O10="CC",6,IF(O10="CD",5,IF(O10="DD",4,IF(O10="F",0))))))))</f>
        <v>9</v>
      </c>
      <c r="Q10" s="30">
        <f>(D10*8+F10*8+H10*6+J10*6+L10*8+N10*2+P10*2)</f>
        <v>274</v>
      </c>
      <c r="R10" s="26">
        <f>(Q10/40)</f>
        <v>6.85</v>
      </c>
      <c r="S10" s="23"/>
      <c r="T10" s="23"/>
      <c r="U10" s="25"/>
      <c r="V10" s="27"/>
      <c r="W10" s="77" t="s">
        <v>198</v>
      </c>
    </row>
    <row r="11" spans="1:23" s="80" customFormat="1" ht="33" customHeight="1">
      <c r="A11" s="23">
        <v>5</v>
      </c>
      <c r="B11" s="44" t="s">
        <v>17</v>
      </c>
      <c r="C11" s="109" t="s">
        <v>114</v>
      </c>
      <c r="D11" s="24">
        <f>IF(C11="AA",10,IF(C11="AB",9,IF(C11="BB",8,IF(C11="BC",7,IF(C11="CC",6,IF(C11="CD",5,IF(C11="DD",4,IF(C11="F",0))))))))</f>
        <v>0</v>
      </c>
      <c r="E11" s="23" t="s">
        <v>116</v>
      </c>
      <c r="F11" s="24">
        <f>IF(E11="AA",10,IF(E11="AB",9,IF(E11="BB",8,IF(E11="BC",7,IF(E11="CC",6,IF(E11="CD",5,IF(E11="DD",4,IF(E11="F",0))))))))</f>
        <v>4</v>
      </c>
      <c r="G11" s="23" t="s">
        <v>116</v>
      </c>
      <c r="H11" s="24">
        <f>IF(G11="AA",10,IF(G11="AB",9,IF(G11="BB",8,IF(G11="BC",7,IF(G11="CC",6,IF(G11="CD",5,IF(G11="DD",4,IF(G11="F",0))))))))</f>
        <v>4</v>
      </c>
      <c r="I11" s="23" t="s">
        <v>116</v>
      </c>
      <c r="J11" s="24">
        <f>IF(I11="AA",10,IF(I11="AB",9,IF(I11="BB",8,IF(I11="BC",7,IF(I11="CC",6,IF(I11="CD",5,IF(I11="DD",4,IF(I11="F",0))))))))</f>
        <v>4</v>
      </c>
      <c r="K11" s="23" t="s">
        <v>114</v>
      </c>
      <c r="L11" s="24">
        <f>IF(K11="AA",10,IF(K11="AB",9,IF(K11="BB",8,IF(K11="BC",7,IF(K11="CC",6,IF(K11="CD",5,IF(K11="DD",4,IF(K11="F",0))))))))</f>
        <v>0</v>
      </c>
      <c r="M11" s="23" t="s">
        <v>110</v>
      </c>
      <c r="N11" s="24">
        <f>IF(M11="AA",10,IF(M11="AB",9,IF(M11="BB",8,IF(M11="BC",7,IF(M11="CC",6,IF(M11="CD",5,IF(M11="DD",4,IF(M11="F",0))))))))</f>
        <v>9</v>
      </c>
      <c r="O11" s="23" t="s">
        <v>111</v>
      </c>
      <c r="P11" s="24">
        <f>IF(O11="AA",10,IF(O11="AB",9,IF(O11="BB",8,IF(O11="BC",7,IF(O11="CC",6,IF(O11="CD",5,IF(O11="DD",4,IF(O11="F",0))))))))</f>
        <v>8</v>
      </c>
      <c r="Q11" s="30">
        <f>(D11*8+F11*8+H11*6+J11*6+L11*8+N11*2+P11*2)</f>
        <v>114</v>
      </c>
      <c r="R11" s="26">
        <f>(Q11/40)</f>
        <v>2.85</v>
      </c>
      <c r="S11" s="23"/>
      <c r="T11" s="25"/>
      <c r="U11" s="25"/>
      <c r="V11" s="27"/>
      <c r="W11" s="77" t="s">
        <v>104</v>
      </c>
    </row>
    <row r="14" spans="1:22" ht="14.25">
      <c r="A14" s="45"/>
      <c r="B14" s="45"/>
      <c r="C14" s="45"/>
      <c r="D14" s="45"/>
      <c r="E14" s="45"/>
      <c r="F14" s="45"/>
      <c r="G14" s="45"/>
      <c r="H14" s="45"/>
      <c r="I14" s="57"/>
      <c r="J14" s="45"/>
      <c r="K14" s="45"/>
      <c r="L14" s="45"/>
      <c r="M14" s="45"/>
      <c r="N14" s="45"/>
      <c r="O14" s="45"/>
      <c r="P14" s="45"/>
      <c r="Q14" s="46"/>
      <c r="R14" s="148"/>
      <c r="S14" s="148"/>
      <c r="T14" s="45"/>
      <c r="U14" s="45"/>
      <c r="V14" s="45"/>
    </row>
    <row r="15" ht="14.25">
      <c r="R15" s="6"/>
    </row>
    <row r="28" spans="1:18" ht="21">
      <c r="A28" s="87" t="s">
        <v>118</v>
      </c>
      <c r="B28" s="87"/>
      <c r="C28" s="87" t="s">
        <v>121</v>
      </c>
      <c r="D28" s="87"/>
      <c r="E28" s="87"/>
      <c r="F28" s="87"/>
      <c r="G28" s="87"/>
      <c r="H28" s="87"/>
      <c r="I28" s="87" t="s">
        <v>132</v>
      </c>
      <c r="J28" s="87"/>
      <c r="K28" s="87"/>
      <c r="L28" s="87"/>
      <c r="M28" s="87"/>
      <c r="N28" s="87" t="s">
        <v>119</v>
      </c>
      <c r="O28" s="87"/>
      <c r="P28" s="87"/>
      <c r="Q28" s="87" t="s">
        <v>120</v>
      </c>
      <c r="R28" s="87"/>
    </row>
    <row r="55" spans="1:18" ht="2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</sheetData>
  <sheetProtection/>
  <mergeCells count="20">
    <mergeCell ref="A3:V3"/>
    <mergeCell ref="A4:V4"/>
    <mergeCell ref="R14:S14"/>
    <mergeCell ref="O7:P7"/>
    <mergeCell ref="Q6:R6"/>
    <mergeCell ref="C7:D7"/>
    <mergeCell ref="E7:F7"/>
    <mergeCell ref="G7:H7"/>
    <mergeCell ref="I7:J7"/>
    <mergeCell ref="K7:L7"/>
    <mergeCell ref="M7:N7"/>
    <mergeCell ref="O6:P6"/>
    <mergeCell ref="A6:A7"/>
    <mergeCell ref="B6:B7"/>
    <mergeCell ref="C6:D6"/>
    <mergeCell ref="E6:F6"/>
    <mergeCell ref="G6:H6"/>
    <mergeCell ref="I6:J6"/>
    <mergeCell ref="K6:L6"/>
    <mergeCell ref="M6:N6"/>
  </mergeCells>
  <dataValidations count="1">
    <dataValidation type="textLength" operator="greaterThan" showInputMessage="1" showErrorMessage="1" promptTitle="Grade Point" prompt="This is Grade Point obtained" errorTitle="Grade Point" error="Dont Change." sqref="F8:F11 P8:P11 J8:J11 D8:D11 H8:H11 L8:L11 N8:N11">
      <formula1>10</formula1>
    </dataValidation>
  </dataValidations>
  <printOptions horizontalCentered="1"/>
  <pageMargins left="0.551181102362205" right="0.275590551181102" top="0.393700787401575" bottom="0.748031496062992" header="0.31496062992126" footer="0.31496062992126"/>
  <pageSetup horizontalDpi="600" verticalDpi="600" orientation="landscape" paperSize="5" scale="75" r:id="rId1"/>
  <headerFooter>
    <oddFooter xml:space="preserve">&amp;L&amp;20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D71"/>
  <sheetViews>
    <sheetView view="pageBreakPreview" zoomScale="66" zoomScaleNormal="50" zoomScaleSheetLayoutView="66" zoomScalePageLayoutView="38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18" sqref="Y18"/>
    </sheetView>
  </sheetViews>
  <sheetFormatPr defaultColWidth="9.140625" defaultRowHeight="15"/>
  <cols>
    <col min="1" max="1" width="8.00390625" style="0" customWidth="1"/>
    <col min="2" max="2" width="23.7109375" style="0" customWidth="1"/>
    <col min="3" max="3" width="10.421875" style="0" customWidth="1"/>
    <col min="4" max="4" width="10.00390625" style="0" customWidth="1"/>
    <col min="5" max="5" width="10.421875" style="0" customWidth="1"/>
    <col min="6" max="6" width="9.8515625" style="0" customWidth="1"/>
    <col min="7" max="7" width="10.421875" style="0" customWidth="1"/>
    <col min="8" max="8" width="10.28125" style="0" customWidth="1"/>
    <col min="9" max="9" width="11.00390625" style="0" customWidth="1"/>
    <col min="10" max="10" width="11.28125" style="0" customWidth="1"/>
    <col min="11" max="11" width="12.28125" style="0" customWidth="1"/>
    <col min="12" max="12" width="9.8515625" style="0" customWidth="1"/>
    <col min="13" max="13" width="10.421875" style="0" customWidth="1"/>
    <col min="14" max="14" width="10.57421875" style="0" customWidth="1"/>
    <col min="15" max="15" width="10.421875" style="0" customWidth="1"/>
    <col min="16" max="16" width="8.8515625" style="0" customWidth="1"/>
    <col min="17" max="17" width="10.00390625" style="0" customWidth="1"/>
    <col min="18" max="18" width="9.8515625" style="0" customWidth="1"/>
    <col min="19" max="19" width="9.421875" style="0" customWidth="1"/>
    <col min="20" max="20" width="10.7109375" style="0" customWidth="1"/>
    <col min="21" max="22" width="11.7109375" style="6" hidden="1" customWidth="1"/>
    <col min="23" max="23" width="13.57421875" style="6" hidden="1" customWidth="1"/>
    <col min="24" max="24" width="15.28125" style="0" hidden="1" customWidth="1"/>
    <col min="25" max="25" width="46.28125" style="0" customWidth="1"/>
  </cols>
  <sheetData>
    <row r="1" spans="2:25" s="3" customFormat="1" ht="23.25">
      <c r="B1" s="3" t="s">
        <v>122</v>
      </c>
      <c r="C1" s="3" t="s">
        <v>123</v>
      </c>
      <c r="E1" s="3" t="s">
        <v>124</v>
      </c>
      <c r="G1" s="3" t="s">
        <v>125</v>
      </c>
      <c r="I1" s="3" t="s">
        <v>126</v>
      </c>
      <c r="K1" s="3" t="s">
        <v>127</v>
      </c>
      <c r="M1" s="3" t="s">
        <v>114</v>
      </c>
      <c r="O1" s="3" t="s">
        <v>129</v>
      </c>
      <c r="Q1" s="3" t="s">
        <v>131</v>
      </c>
      <c r="T1" s="3" t="s">
        <v>3</v>
      </c>
      <c r="U1" s="69"/>
      <c r="V1" s="69"/>
      <c r="W1" s="69"/>
      <c r="Y1" s="3" t="s">
        <v>128</v>
      </c>
    </row>
    <row r="3" spans="1:24" s="15" customFormat="1" ht="27.75">
      <c r="A3" s="122" t="s">
        <v>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24" s="15" customFormat="1" ht="27.75">
      <c r="A4" s="122" t="s">
        <v>203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6" spans="1:30" ht="38.25" customHeight="1">
      <c r="A6" s="119" t="s">
        <v>0</v>
      </c>
      <c r="B6" s="119" t="s">
        <v>1</v>
      </c>
      <c r="C6" s="119" t="s">
        <v>54</v>
      </c>
      <c r="D6" s="119"/>
      <c r="E6" s="119" t="s">
        <v>55</v>
      </c>
      <c r="F6" s="119"/>
      <c r="G6" s="119" t="s">
        <v>56</v>
      </c>
      <c r="H6" s="119"/>
      <c r="I6" s="119" t="s">
        <v>57</v>
      </c>
      <c r="J6" s="119"/>
      <c r="K6" s="147" t="s">
        <v>49</v>
      </c>
      <c r="L6" s="124"/>
      <c r="M6" s="119" t="s">
        <v>58</v>
      </c>
      <c r="N6" s="119"/>
      <c r="O6" s="119" t="s">
        <v>59</v>
      </c>
      <c r="P6" s="119"/>
      <c r="Q6" s="147" t="s">
        <v>91</v>
      </c>
      <c r="R6" s="124"/>
      <c r="S6" s="119" t="s">
        <v>53</v>
      </c>
      <c r="T6" s="119"/>
      <c r="U6" s="47" t="s">
        <v>4</v>
      </c>
      <c r="V6" s="47" t="s">
        <v>2</v>
      </c>
      <c r="W6" s="48" t="s">
        <v>9</v>
      </c>
      <c r="X6" s="50" t="s">
        <v>5</v>
      </c>
      <c r="Y6" s="3"/>
      <c r="Z6" s="3"/>
      <c r="AA6" s="3"/>
      <c r="AB6" s="3"/>
      <c r="AC6" s="3"/>
      <c r="AD6" s="3"/>
    </row>
    <row r="7" spans="1:30" ht="49.5" customHeight="1">
      <c r="A7" s="119"/>
      <c r="B7" s="119"/>
      <c r="C7" s="126" t="s">
        <v>92</v>
      </c>
      <c r="D7" s="127"/>
      <c r="E7" s="126" t="s">
        <v>93</v>
      </c>
      <c r="F7" s="127"/>
      <c r="G7" s="126" t="s">
        <v>94</v>
      </c>
      <c r="H7" s="127"/>
      <c r="I7" s="126" t="s">
        <v>75</v>
      </c>
      <c r="J7" s="127"/>
      <c r="K7" s="126" t="s">
        <v>76</v>
      </c>
      <c r="L7" s="127"/>
      <c r="M7" s="126" t="s">
        <v>95</v>
      </c>
      <c r="N7" s="127"/>
      <c r="O7" s="126" t="s">
        <v>96</v>
      </c>
      <c r="P7" s="127"/>
      <c r="Q7" s="126" t="s">
        <v>97</v>
      </c>
      <c r="R7" s="127"/>
      <c r="S7" s="21" t="s">
        <v>8</v>
      </c>
      <c r="T7" s="22" t="s">
        <v>3</v>
      </c>
      <c r="U7" s="49" t="s">
        <v>7</v>
      </c>
      <c r="V7" s="49" t="s">
        <v>6</v>
      </c>
      <c r="W7" s="21" t="s">
        <v>8</v>
      </c>
      <c r="X7" s="52" t="s">
        <v>107</v>
      </c>
      <c r="Y7" s="3"/>
      <c r="Z7" s="3"/>
      <c r="AA7" s="3"/>
      <c r="AB7" s="3"/>
      <c r="AC7" s="3"/>
      <c r="AD7" s="3"/>
    </row>
    <row r="8" spans="1:30" ht="38.25" customHeight="1">
      <c r="A8" s="101">
        <v>1</v>
      </c>
      <c r="B8" s="23" t="s">
        <v>150</v>
      </c>
      <c r="C8" s="38" t="s">
        <v>112</v>
      </c>
      <c r="D8" s="24">
        <f>IF(C8="AA",10,IF(C8="AB",9,IF(C8="BB",8,IF(C8="BC",7,IF(C8="CC",6,IF(C8="CD",5,IF(C8="DD",4,IF(C8="F",0))))))))</f>
        <v>5</v>
      </c>
      <c r="E8" s="38" t="s">
        <v>114</v>
      </c>
      <c r="F8" s="24">
        <f>IF(E8="AA",10,IF(E8="AB",9,IF(E8="BB",8,IF(E8="BC",7,IF(E8="CC",6,IF(E8="CD",5,IF(E8="DD",4,IF(E8="F",0))))))))</f>
        <v>0</v>
      </c>
      <c r="G8" s="102" t="s">
        <v>114</v>
      </c>
      <c r="H8" s="24">
        <f>IF(G8="AA",10,IF(G8="AB",9,IF(G8="BB",8,IF(G8="BC",7,IF(G8="CC",6,IF(G8="CD",5,IF(G8="DD",4,IF(G8="F",0))))))))</f>
        <v>0</v>
      </c>
      <c r="I8" s="38" t="s">
        <v>114</v>
      </c>
      <c r="J8" s="24">
        <f>IF(I8="AA",10,IF(I8="AB",9,IF(I8="BB",8,IF(I8="BC",7,IF(I8="CC",6,IF(I8="CD",5,IF(I8="DD",4,IF(I8="F",0))))))))</f>
        <v>0</v>
      </c>
      <c r="K8" s="38" t="s">
        <v>114</v>
      </c>
      <c r="L8" s="24">
        <f>IF(K8="AA",10,IF(K8="AB",9,IF(K8="BB",8,IF(K8="BC",7,IF(K8="CC",6,IF(K8="CD",5,IF(K8="DD",4,IF(K8="F",0))))))))</f>
        <v>0</v>
      </c>
      <c r="M8" s="38" t="s">
        <v>115</v>
      </c>
      <c r="N8" s="24">
        <f>IF(M8="AA",10,IF(M8="AB",9,IF(M8="BB",8,IF(M8="BC",7,IF(M8="CC",6,IF(M8="CD",5,IF(M8="DD",4,IF(M8="F",0))))))))</f>
        <v>7</v>
      </c>
      <c r="O8" s="38" t="s">
        <v>116</v>
      </c>
      <c r="P8" s="24">
        <f>IF(O8="AA",10,IF(O8="AB",9,IF(O8="BB",8,IF(O8="BC",7,IF(O8="CC",6,IF(O8="CD",5,IF(O8="DD",4,IF(O8="F",0))))))))</f>
        <v>4</v>
      </c>
      <c r="Q8" s="38" t="s">
        <v>111</v>
      </c>
      <c r="R8" s="24">
        <f>IF(Q8="AA",10,IF(Q8="AB",9,IF(Q8="BB",8,IF(Q8="BC",7,IF(Q8="CC",6,IF(Q8="CD",5,IF(Q8="DD",4,IF(Q8="F",0))))))))</f>
        <v>8</v>
      </c>
      <c r="S8" s="23">
        <f>(D8*8+F8*6+H8*8+J8*6+L8*6+N8*2+P8*2+R8*2)</f>
        <v>78</v>
      </c>
      <c r="T8" s="81">
        <f>(S8/40)</f>
        <v>1.95</v>
      </c>
      <c r="U8" s="49"/>
      <c r="V8" s="49"/>
      <c r="W8" s="79"/>
      <c r="X8" s="79"/>
      <c r="Y8" s="36" t="s">
        <v>151</v>
      </c>
      <c r="Z8" s="3"/>
      <c r="AA8" s="3"/>
      <c r="AB8" s="3"/>
      <c r="AC8" s="3"/>
      <c r="AD8" s="3"/>
    </row>
    <row r="9" spans="1:30" s="9" customFormat="1" ht="33.75" customHeight="1">
      <c r="A9" s="108">
        <v>2</v>
      </c>
      <c r="B9" s="23" t="s">
        <v>18</v>
      </c>
      <c r="C9" s="23" t="s">
        <v>116</v>
      </c>
      <c r="D9" s="24">
        <f>IF(C9="AA",10,IF(C9="AB",9,IF(C9="BB",8,IF(C9="BC",7,IF(C9="CC",6,IF(C9="CD",5,IF(C9="DD",4,IF(C9="F",0))))))))</f>
        <v>4</v>
      </c>
      <c r="E9" s="23" t="s">
        <v>114</v>
      </c>
      <c r="F9" s="24">
        <f>IF(E9="AA",10,IF(E9="AB",9,IF(E9="BB",8,IF(E9="BC",7,IF(E9="CC",6,IF(E9="CD",5,IF(E9="DD",4,IF(E9="F",0))))))))</f>
        <v>0</v>
      </c>
      <c r="G9" s="23" t="s">
        <v>116</v>
      </c>
      <c r="H9" s="24">
        <f>IF(G9="AA",10,IF(G9="AB",9,IF(G9="BB",8,IF(G9="BC",7,IF(G9="CC",6,IF(G9="CD",5,IF(G9="DD",4,IF(G9="F",0))))))))</f>
        <v>4</v>
      </c>
      <c r="I9" s="23" t="s">
        <v>116</v>
      </c>
      <c r="J9" s="24">
        <f>IF(I9="AA",10,IF(I9="AB",9,IF(I9="BB",8,IF(I9="BC",7,IF(I9="CC",6,IF(I9="CD",5,IF(I9="DD",4,IF(I9="F",0))))))))</f>
        <v>4</v>
      </c>
      <c r="K9" s="23" t="s">
        <v>116</v>
      </c>
      <c r="L9" s="24">
        <f>IF(K9="AA",10,IF(K9="AB",9,IF(K9="BB",8,IF(K9="BC",7,IF(K9="CC",6,IF(K9="CD",5,IF(K9="DD",4,IF(K9="F",0))))))))</f>
        <v>4</v>
      </c>
      <c r="M9" s="98" t="s">
        <v>114</v>
      </c>
      <c r="N9" s="24">
        <f>IF(M9="AA",10,IF(M9="AB",9,IF(M9="BB",8,IF(M9="BC",7,IF(M9="CC",6,IF(M9="CD",5,IF(M9="DD",4,IF(M9="F",0))))))))</f>
        <v>0</v>
      </c>
      <c r="O9" s="23" t="s">
        <v>117</v>
      </c>
      <c r="P9" s="24">
        <f>IF(O9="AA",10,IF(O9="AB",9,IF(O9="BB",8,IF(O9="BC",7,IF(O9="CC",6,IF(O9="CD",5,IF(O9="DD",4,IF(O9="F",0))))))))</f>
        <v>6</v>
      </c>
      <c r="Q9" s="23" t="s">
        <v>111</v>
      </c>
      <c r="R9" s="24">
        <f>IF(Q9="AA",10,IF(Q9="AB",9,IF(Q9="BB",8,IF(Q9="BC",7,IF(Q9="CC",6,IF(Q9="CD",5,IF(Q9="DD",4,IF(Q9="F",0))))))))</f>
        <v>8</v>
      </c>
      <c r="S9" s="23">
        <f>(D9*8+F9*6+H9*8+J9*6+L9*6+N9*2+P9*2+R9*2)</f>
        <v>140</v>
      </c>
      <c r="T9" s="81">
        <f>(S9/40)</f>
        <v>3.5</v>
      </c>
      <c r="U9" s="38">
        <v>42</v>
      </c>
      <c r="V9" s="39">
        <v>166</v>
      </c>
      <c r="W9" s="39">
        <v>94</v>
      </c>
      <c r="X9" s="27">
        <f>(S9+U9+V9+W9)/(160)</f>
        <v>2.7625</v>
      </c>
      <c r="Y9" s="82" t="s">
        <v>105</v>
      </c>
      <c r="Z9" s="36"/>
      <c r="AA9" s="36"/>
      <c r="AB9" s="36"/>
      <c r="AC9" s="36"/>
      <c r="AD9" s="36"/>
    </row>
    <row r="13" spans="2:3" ht="14.25">
      <c r="B13" s="1"/>
      <c r="C13" s="1"/>
    </row>
    <row r="14" spans="2:3" ht="14.25">
      <c r="B14" s="149"/>
      <c r="C14" s="149"/>
    </row>
    <row r="15" spans="2:9" ht="14.25">
      <c r="B15" s="149"/>
      <c r="C15" s="149"/>
      <c r="F15" s="84"/>
      <c r="G15" s="84"/>
      <c r="H15" s="84"/>
      <c r="I15" s="84"/>
    </row>
    <row r="16" spans="2:9" ht="14.25">
      <c r="B16" s="1"/>
      <c r="C16" s="1"/>
      <c r="F16" s="84"/>
      <c r="G16" s="84"/>
      <c r="H16" s="84"/>
      <c r="I16" s="84"/>
    </row>
    <row r="17" spans="2:3" ht="14.25">
      <c r="B17" s="1"/>
      <c r="C17" s="1"/>
    </row>
    <row r="18" spans="2:3" ht="14.25">
      <c r="B18" s="1"/>
      <c r="C18" s="1"/>
    </row>
    <row r="19" spans="2:3" ht="14.25">
      <c r="B19" s="1"/>
      <c r="C19" s="1"/>
    </row>
    <row r="20" spans="2:3" ht="14.25">
      <c r="B20" s="1"/>
      <c r="C20" s="1"/>
    </row>
    <row r="21" spans="2:3" ht="14.25">
      <c r="B21" s="1"/>
      <c r="C21" s="1"/>
    </row>
    <row r="22" spans="2:3" ht="14.25">
      <c r="B22" s="1"/>
      <c r="C22" s="1"/>
    </row>
    <row r="23" spans="2:3" ht="14.25">
      <c r="B23" s="1"/>
      <c r="C23" s="1"/>
    </row>
    <row r="24" spans="2:3" ht="14.25">
      <c r="B24" s="1"/>
      <c r="C24" s="1"/>
    </row>
    <row r="25" spans="2:3" ht="14.25">
      <c r="B25" s="1"/>
      <c r="C25" s="1"/>
    </row>
    <row r="26" spans="2:3" ht="14.25">
      <c r="B26" s="1"/>
      <c r="C26" s="1"/>
    </row>
    <row r="27" spans="2:3" ht="14.25">
      <c r="B27" s="1"/>
      <c r="C27" s="1"/>
    </row>
    <row r="28" spans="2:3" ht="14.25">
      <c r="B28" s="1"/>
      <c r="C28" s="1"/>
    </row>
    <row r="29" spans="2:3" ht="14.25">
      <c r="B29" s="1"/>
      <c r="C29" s="1"/>
    </row>
    <row r="30" spans="2:3" ht="14.25">
      <c r="B30" s="1"/>
      <c r="C30" s="1"/>
    </row>
    <row r="31" spans="2:3" ht="14.25">
      <c r="B31" s="1"/>
      <c r="C31" s="1"/>
    </row>
    <row r="32" spans="2:3" ht="14.25">
      <c r="B32" s="1"/>
      <c r="C32" s="1"/>
    </row>
    <row r="33" spans="2:3" ht="5.25" customHeight="1">
      <c r="B33" s="1"/>
      <c r="C33" s="1"/>
    </row>
    <row r="34" spans="2:3" ht="14.25" hidden="1">
      <c r="B34" s="1"/>
      <c r="C34" s="1"/>
    </row>
    <row r="35" spans="2:3" ht="14.25" hidden="1">
      <c r="B35" s="1"/>
      <c r="C35" s="1"/>
    </row>
    <row r="36" spans="2:3" ht="14.25" hidden="1">
      <c r="B36" s="1"/>
      <c r="C36" s="1"/>
    </row>
    <row r="37" spans="2:3" ht="14.25" hidden="1">
      <c r="B37" s="1"/>
      <c r="C37" s="1"/>
    </row>
    <row r="38" spans="2:3" ht="14.25" hidden="1">
      <c r="B38" s="1"/>
      <c r="C38" s="1"/>
    </row>
    <row r="39" spans="2:3" ht="14.25" hidden="1">
      <c r="B39" s="1"/>
      <c r="C39" s="1"/>
    </row>
    <row r="40" spans="2:3" ht="14.25" hidden="1">
      <c r="B40" s="1"/>
      <c r="C40" s="1"/>
    </row>
    <row r="41" spans="2:3" ht="14.25" hidden="1">
      <c r="B41" s="1"/>
      <c r="C41" s="1"/>
    </row>
    <row r="42" spans="2:3" ht="14.25" hidden="1">
      <c r="B42" s="1"/>
      <c r="C42" s="1"/>
    </row>
    <row r="43" spans="2:3" ht="14.25" hidden="1">
      <c r="B43" s="1"/>
      <c r="C43" s="1"/>
    </row>
    <row r="44" spans="2:3" ht="14.25" hidden="1">
      <c r="B44" s="1"/>
      <c r="C44" s="1"/>
    </row>
    <row r="45" spans="2:3" ht="14.25" hidden="1">
      <c r="B45" s="1"/>
      <c r="C45" s="1"/>
    </row>
    <row r="46" spans="2:3" ht="14.25" hidden="1">
      <c r="B46" s="1"/>
      <c r="C46" s="1"/>
    </row>
    <row r="47" spans="2:3" ht="14.25" hidden="1">
      <c r="B47" s="1"/>
      <c r="C47" s="1"/>
    </row>
    <row r="48" spans="2:3" ht="14.25" hidden="1">
      <c r="B48" s="1"/>
      <c r="C48" s="1"/>
    </row>
    <row r="49" spans="2:3" ht="14.25">
      <c r="B49" s="1"/>
      <c r="C49" s="1"/>
    </row>
    <row r="50" spans="2:3" ht="14.25">
      <c r="B50" s="1"/>
      <c r="C50" s="1"/>
    </row>
    <row r="51" spans="2:3" ht="14.25">
      <c r="B51" s="1"/>
      <c r="C51" s="1"/>
    </row>
    <row r="52" spans="1:21" s="87" customFormat="1" ht="21">
      <c r="A52" s="87" t="s">
        <v>118</v>
      </c>
      <c r="C52" s="87" t="s">
        <v>121</v>
      </c>
      <c r="I52" s="87" t="s">
        <v>132</v>
      </c>
      <c r="N52" s="87" t="s">
        <v>119</v>
      </c>
      <c r="S52" s="87" t="s">
        <v>120</v>
      </c>
      <c r="U52" s="88"/>
    </row>
    <row r="71" spans="26:30" ht="33.75" customHeight="1">
      <c r="Z71" s="3"/>
      <c r="AA71" s="3"/>
      <c r="AB71" s="3"/>
      <c r="AC71" s="3"/>
      <c r="AD71" s="3"/>
    </row>
  </sheetData>
  <sheetProtection/>
  <mergeCells count="23">
    <mergeCell ref="B6:B7"/>
    <mergeCell ref="O6:P6"/>
    <mergeCell ref="K6:L6"/>
    <mergeCell ref="A3:X3"/>
    <mergeCell ref="A4:X4"/>
    <mergeCell ref="S6:T6"/>
    <mergeCell ref="G7:H7"/>
    <mergeCell ref="Q7:R7"/>
    <mergeCell ref="I6:J6"/>
    <mergeCell ref="C6:D6"/>
    <mergeCell ref="I7:J7"/>
    <mergeCell ref="A6:A7"/>
    <mergeCell ref="Q6:R6"/>
    <mergeCell ref="B14:C14"/>
    <mergeCell ref="B15:C15"/>
    <mergeCell ref="M6:N6"/>
    <mergeCell ref="G6:H6"/>
    <mergeCell ref="O7:P7"/>
    <mergeCell ref="K7:L7"/>
    <mergeCell ref="E7:F7"/>
    <mergeCell ref="M7:N7"/>
    <mergeCell ref="C7:D7"/>
    <mergeCell ref="E6:F6"/>
  </mergeCells>
  <dataValidations count="1">
    <dataValidation type="textLength" operator="greaterThan" showInputMessage="1" showErrorMessage="1" promptTitle="Grade Point" prompt="This is Grade Point obtained" errorTitle="Grade Point" error="Dont Change." sqref="D8:D9 R8:R9 H8:H9 L8:L9 J8:J9 P8:P9 N8:N9 F8:F9">
      <formula1>10</formula1>
    </dataValidation>
  </dataValidations>
  <printOptions horizontalCentered="1"/>
  <pageMargins left="0.866141732283465" right="0.551181102362205" top="0.433070866141732" bottom="0.669291338582677" header="0.15748031496063" footer="0.196850393700787"/>
  <pageSetup horizontalDpi="600" verticalDpi="600" orientation="landscape" paperSize="5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Acde</dc:creator>
  <cp:keywords/>
  <dc:description/>
  <cp:lastModifiedBy>NITCCC</cp:lastModifiedBy>
  <cp:lastPrinted>2001-12-31T22:11:57Z</cp:lastPrinted>
  <dcterms:created xsi:type="dcterms:W3CDTF">2013-05-22T10:09:13Z</dcterms:created>
  <dcterms:modified xsi:type="dcterms:W3CDTF">2018-06-18T07:07:13Z</dcterms:modified>
  <cp:category/>
  <cp:version/>
  <cp:contentType/>
  <cp:contentStatus/>
</cp:coreProperties>
</file>